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/>
  <xr:revisionPtr revIDLastSave="80" documentId="8_{3F402379-EB10-4AF7-9DDC-763044EBEA3C}" xr6:coauthVersionLast="47" xr6:coauthVersionMax="47" xr10:uidLastSave="{48D4B9DA-398F-4322-8ABB-159F3B440AF0}"/>
  <bookViews>
    <workbookView xWindow="-120" yWindow="-120" windowWidth="25440" windowHeight="15390" activeTab="1" xr2:uid="{00000000-000D-0000-FFFF-FFFF00000000}"/>
  </bookViews>
  <sheets>
    <sheet name="INSTRUCTIONS" sheetId="8" r:id="rId1"/>
    <sheet name="FULL ROTA" sheetId="4" r:id="rId2"/>
    <sheet name="NMW 2023&amp;24" sheetId="9" r:id="rId3"/>
  </sheets>
  <definedNames>
    <definedName name="_xlnm.Print_Area" localSheetId="1">'FULL ROTA'!$A$1:$AL$37</definedName>
    <definedName name="_xlnm.Print_Area" localSheetId="0">INSTRUCTIONS!$A$2:$X$39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8" i="4" l="1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7" i="4"/>
  <c r="Q8" i="4" l="1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Q7" i="4"/>
  <c r="L7" i="4"/>
  <c r="G7" i="4"/>
  <c r="AN11" i="4"/>
  <c r="K21" i="8" l="1"/>
  <c r="E22" i="8" l="1"/>
  <c r="Z26" i="8"/>
  <c r="AB26" i="8" s="1"/>
  <c r="AC26" i="8" s="1"/>
  <c r="W26" i="8"/>
  <c r="T26" i="8"/>
  <c r="Q26" i="8"/>
  <c r="N26" i="8"/>
  <c r="K26" i="8"/>
  <c r="H26" i="8"/>
  <c r="E26" i="8"/>
  <c r="Z25" i="8"/>
  <c r="W25" i="8"/>
  <c r="T25" i="8"/>
  <c r="Q25" i="8"/>
  <c r="N25" i="8"/>
  <c r="K25" i="8"/>
  <c r="H25" i="8"/>
  <c r="E25" i="8"/>
  <c r="Z24" i="8"/>
  <c r="AB24" i="8" s="1"/>
  <c r="AC24" i="8" s="1"/>
  <c r="W24" i="8"/>
  <c r="T24" i="8"/>
  <c r="Q24" i="8"/>
  <c r="N24" i="8"/>
  <c r="K24" i="8"/>
  <c r="H24" i="8"/>
  <c r="E24" i="8"/>
  <c r="Z23" i="8"/>
  <c r="W23" i="8"/>
  <c r="T23" i="8"/>
  <c r="Q23" i="8"/>
  <c r="N23" i="8"/>
  <c r="K23" i="8"/>
  <c r="H23" i="8"/>
  <c r="E23" i="8"/>
  <c r="Z22" i="8"/>
  <c r="AB22" i="8" s="1"/>
  <c r="AC22" i="8" s="1"/>
  <c r="W22" i="8"/>
  <c r="T22" i="8"/>
  <c r="Q22" i="8"/>
  <c r="N22" i="8"/>
  <c r="K22" i="8"/>
  <c r="H22" i="8"/>
  <c r="Z21" i="8"/>
  <c r="W21" i="8"/>
  <c r="T21" i="8"/>
  <c r="Q21" i="8"/>
  <c r="N21" i="8"/>
  <c r="H21" i="8"/>
  <c r="E21" i="8"/>
  <c r="Z20" i="8"/>
  <c r="AB20" i="8" s="1"/>
  <c r="AC20" i="8" s="1"/>
  <c r="W20" i="8"/>
  <c r="T20" i="8"/>
  <c r="Q20" i="8"/>
  <c r="N20" i="8"/>
  <c r="K20" i="8"/>
  <c r="H20" i="8"/>
  <c r="E20" i="8"/>
  <c r="Z19" i="8"/>
  <c r="W19" i="8"/>
  <c r="T19" i="8"/>
  <c r="Q19" i="8"/>
  <c r="N19" i="8"/>
  <c r="K19" i="8"/>
  <c r="H19" i="8"/>
  <c r="E19" i="8"/>
  <c r="Z18" i="8"/>
  <c r="AB18" i="8" s="1"/>
  <c r="AC18" i="8" s="1"/>
  <c r="W18" i="8"/>
  <c r="T18" i="8"/>
  <c r="Q18" i="8"/>
  <c r="N18" i="8"/>
  <c r="K18" i="8"/>
  <c r="H18" i="8"/>
  <c r="E18" i="8"/>
  <c r="Z17" i="8"/>
  <c r="W17" i="8"/>
  <c r="T17" i="8"/>
  <c r="Q17" i="8"/>
  <c r="N17" i="8"/>
  <c r="K17" i="8"/>
  <c r="H17" i="8"/>
  <c r="E17" i="8"/>
  <c r="Z16" i="8"/>
  <c r="AB16" i="8" s="1"/>
  <c r="AC16" i="8" s="1"/>
  <c r="W16" i="8"/>
  <c r="T16" i="8"/>
  <c r="Q16" i="8"/>
  <c r="N16" i="8"/>
  <c r="K16" i="8"/>
  <c r="H16" i="8"/>
  <c r="E16" i="8"/>
  <c r="AB15" i="8"/>
  <c r="AC15" i="8" s="1"/>
  <c r="Z15" i="8"/>
  <c r="W15" i="8"/>
  <c r="T15" i="8"/>
  <c r="Q15" i="8"/>
  <c r="N15" i="8"/>
  <c r="K15" i="8"/>
  <c r="H15" i="8"/>
  <c r="E15" i="8"/>
  <c r="AB9" i="8" s="1"/>
  <c r="AC9" i="8" s="1"/>
  <c r="Z14" i="8"/>
  <c r="AB14" i="8" s="1"/>
  <c r="AC14" i="8" s="1"/>
  <c r="W14" i="8"/>
  <c r="T14" i="8"/>
  <c r="Q14" i="8"/>
  <c r="N14" i="8"/>
  <c r="K14" i="8"/>
  <c r="H14" i="8"/>
  <c r="E14" i="8"/>
  <c r="AB25" i="8" s="1"/>
  <c r="AC25" i="8" s="1"/>
  <c r="Z13" i="8"/>
  <c r="W13" i="8"/>
  <c r="T13" i="8"/>
  <c r="Q13" i="8"/>
  <c r="N13" i="8"/>
  <c r="K13" i="8"/>
  <c r="H13" i="8"/>
  <c r="E13" i="8"/>
  <c r="Z12" i="8"/>
  <c r="AB12" i="8" s="1"/>
  <c r="AC12" i="8" s="1"/>
  <c r="W12" i="8"/>
  <c r="T12" i="8"/>
  <c r="Q12" i="8"/>
  <c r="N12" i="8"/>
  <c r="K12" i="8"/>
  <c r="H12" i="8"/>
  <c r="E12" i="8"/>
  <c r="AB11" i="8"/>
  <c r="AC11" i="8" s="1"/>
  <c r="Z11" i="8"/>
  <c r="W11" i="8"/>
  <c r="T11" i="8"/>
  <c r="Q11" i="8"/>
  <c r="N11" i="8"/>
  <c r="K11" i="8"/>
  <c r="H11" i="8"/>
  <c r="E11" i="8"/>
  <c r="Z10" i="8"/>
  <c r="AB10" i="8" s="1"/>
  <c r="AC10" i="8" s="1"/>
  <c r="W10" i="8"/>
  <c r="T10" i="8"/>
  <c r="Q10" i="8"/>
  <c r="N10" i="8"/>
  <c r="K10" i="8"/>
  <c r="H10" i="8"/>
  <c r="E10" i="8"/>
  <c r="Z9" i="8"/>
  <c r="W9" i="8"/>
  <c r="T9" i="8"/>
  <c r="Q9" i="8"/>
  <c r="N9" i="8"/>
  <c r="K9" i="8"/>
  <c r="H9" i="8"/>
  <c r="E9" i="8"/>
  <c r="Z8" i="8"/>
  <c r="AB8" i="8" s="1"/>
  <c r="AC8" i="8" s="1"/>
  <c r="W8" i="8"/>
  <c r="T8" i="8"/>
  <c r="Q8" i="8"/>
  <c r="N8" i="8"/>
  <c r="K8" i="8"/>
  <c r="H8" i="8"/>
  <c r="E8" i="8"/>
  <c r="AC7" i="8"/>
  <c r="Z7" i="8"/>
  <c r="W7" i="8"/>
  <c r="T7" i="8"/>
  <c r="Q7" i="8"/>
  <c r="N7" i="8"/>
  <c r="K7" i="8"/>
  <c r="H7" i="8"/>
  <c r="E7" i="8"/>
  <c r="AB7" i="8" s="1"/>
  <c r="AD7" i="8" l="1"/>
  <c r="AE7" i="8"/>
  <c r="AD8" i="8"/>
  <c r="AE8" i="8"/>
  <c r="AF8" i="8" s="1"/>
  <c r="AE11" i="8"/>
  <c r="AD11" i="8"/>
  <c r="AE14" i="8"/>
  <c r="AD14" i="8"/>
  <c r="AF14" i="8" s="1"/>
  <c r="AE10" i="8"/>
  <c r="AD10" i="8"/>
  <c r="AD12" i="8"/>
  <c r="AE12" i="8"/>
  <c r="AE25" i="8"/>
  <c r="AD25" i="8"/>
  <c r="AD9" i="8"/>
  <c r="AE9" i="8"/>
  <c r="AE15" i="8"/>
  <c r="AD15" i="8"/>
  <c r="AD16" i="8"/>
  <c r="AE16" i="8"/>
  <c r="AE18" i="8"/>
  <c r="AD18" i="8"/>
  <c r="AF18" i="8" s="1"/>
  <c r="AD20" i="8"/>
  <c r="AE20" i="8"/>
  <c r="AE22" i="8"/>
  <c r="AD22" i="8"/>
  <c r="AD24" i="8"/>
  <c r="AE24" i="8"/>
  <c r="AE26" i="8"/>
  <c r="AD26" i="8"/>
  <c r="AB19" i="8"/>
  <c r="AC19" i="8" s="1"/>
  <c r="AB23" i="8"/>
  <c r="AC23" i="8" s="1"/>
  <c r="AB13" i="8"/>
  <c r="AC13" i="8" s="1"/>
  <c r="AB17" i="8"/>
  <c r="AC17" i="8" s="1"/>
  <c r="AB21" i="8"/>
  <c r="AC21" i="8" s="1"/>
  <c r="AN10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7" i="4"/>
  <c r="AN8" i="4"/>
  <c r="AN9" i="4"/>
  <c r="AP9" i="4" s="1"/>
  <c r="AQ9" i="4" s="1"/>
  <c r="AP13" i="4" l="1"/>
  <c r="AQ13" i="4" s="1"/>
  <c r="AP10" i="4"/>
  <c r="AQ10" i="4" s="1"/>
  <c r="AP18" i="4"/>
  <c r="AQ18" i="4" s="1"/>
  <c r="AP26" i="4"/>
  <c r="AQ26" i="4" s="1"/>
  <c r="AF26" i="8"/>
  <c r="AF20" i="8"/>
  <c r="AF11" i="8"/>
  <c r="AF12" i="8"/>
  <c r="AF7" i="8"/>
  <c r="AF22" i="8"/>
  <c r="AF10" i="8"/>
  <c r="AF25" i="8"/>
  <c r="AF16" i="8"/>
  <c r="AF24" i="8"/>
  <c r="AF15" i="8"/>
  <c r="AE23" i="8"/>
  <c r="AD23" i="8"/>
  <c r="AE19" i="8"/>
  <c r="AD19" i="8"/>
  <c r="AF9" i="8"/>
  <c r="AD17" i="8"/>
  <c r="AE17" i="8"/>
  <c r="AC28" i="8"/>
  <c r="AE21" i="8"/>
  <c r="AD21" i="8"/>
  <c r="AF21" i="8" s="1"/>
  <c r="AD13" i="8"/>
  <c r="AE13" i="8"/>
  <c r="AP11" i="4"/>
  <c r="AQ11" i="4" s="1"/>
  <c r="AP16" i="4"/>
  <c r="AQ16" i="4" s="1"/>
  <c r="AP22" i="4"/>
  <c r="AQ22" i="4" s="1"/>
  <c r="AP15" i="4"/>
  <c r="AQ15" i="4" s="1"/>
  <c r="AP19" i="4"/>
  <c r="AQ19" i="4" s="1"/>
  <c r="AP8" i="4"/>
  <c r="AQ8" i="4" s="1"/>
  <c r="AP23" i="4"/>
  <c r="AQ23" i="4" s="1"/>
  <c r="AP21" i="4"/>
  <c r="AQ21" i="4" s="1"/>
  <c r="AP12" i="4"/>
  <c r="AQ12" i="4" s="1"/>
  <c r="AP14" i="4"/>
  <c r="AQ14" i="4" s="1"/>
  <c r="AP25" i="4"/>
  <c r="AQ25" i="4" s="1"/>
  <c r="AP17" i="4"/>
  <c r="AQ17" i="4" s="1"/>
  <c r="AP24" i="4"/>
  <c r="AQ24" i="4" s="1"/>
  <c r="AP20" i="4"/>
  <c r="AQ20" i="4" s="1"/>
  <c r="AP7" i="4"/>
  <c r="AQ7" i="4" s="1"/>
  <c r="AF23" i="8" l="1"/>
  <c r="AF19" i="8"/>
  <c r="AD28" i="8"/>
  <c r="AF13" i="8"/>
  <c r="AF17" i="8"/>
  <c r="AE28" i="8"/>
  <c r="AR15" i="4"/>
  <c r="AR14" i="4"/>
  <c r="AR13" i="4"/>
  <c r="AR12" i="4"/>
  <c r="AR11" i="4"/>
  <c r="AR10" i="4"/>
  <c r="AR9" i="4"/>
  <c r="AR8" i="4"/>
  <c r="AF28" i="8" l="1"/>
  <c r="AF3" i="8" s="1"/>
  <c r="AS10" i="4"/>
  <c r="AT10" i="4" s="1"/>
  <c r="AS12" i="4"/>
  <c r="AT12" i="4" s="1"/>
  <c r="AS14" i="4"/>
  <c r="AT14" i="4" s="1"/>
  <c r="AS9" i="4"/>
  <c r="AS11" i="4"/>
  <c r="AT11" i="4" s="1"/>
  <c r="AS13" i="4"/>
  <c r="AT13" i="4" s="1"/>
  <c r="AS15" i="4"/>
  <c r="AS8" i="4"/>
  <c r="AT8" i="4" s="1"/>
  <c r="AS7" i="4"/>
  <c r="AR7" i="4"/>
  <c r="AR26" i="4"/>
  <c r="AR25" i="4"/>
  <c r="AR24" i="4"/>
  <c r="AR23" i="4"/>
  <c r="AR22" i="4"/>
  <c r="AR21" i="4"/>
  <c r="AR20" i="4"/>
  <c r="AR19" i="4"/>
  <c r="AR18" i="4"/>
  <c r="AR17" i="4"/>
  <c r="AR16" i="4"/>
  <c r="AT7" i="4" l="1"/>
  <c r="AT15" i="4"/>
  <c r="AT9" i="4"/>
  <c r="AQ28" i="4"/>
  <c r="AS26" i="4"/>
  <c r="AT26" i="4" s="1"/>
  <c r="AS22" i="4"/>
  <c r="AT22" i="4" s="1"/>
  <c r="AS19" i="4"/>
  <c r="AT19" i="4" s="1"/>
  <c r="AS23" i="4"/>
  <c r="AT23" i="4" s="1"/>
  <c r="AS16" i="4"/>
  <c r="AT16" i="4" s="1"/>
  <c r="AS20" i="4"/>
  <c r="AT20" i="4" s="1"/>
  <c r="AS24" i="4"/>
  <c r="AT24" i="4" s="1"/>
  <c r="AS18" i="4"/>
  <c r="AT18" i="4" s="1"/>
  <c r="AS17" i="4"/>
  <c r="AT17" i="4" s="1"/>
  <c r="AS21" i="4"/>
  <c r="AT21" i="4" s="1"/>
  <c r="AS25" i="4"/>
  <c r="AT25" i="4" s="1"/>
  <c r="AS28" i="4" l="1"/>
  <c r="AT28" i="4"/>
  <c r="AT3" i="4" s="1"/>
  <c r="AR28" i="4"/>
</calcChain>
</file>

<file path=xl/sharedStrings.xml><?xml version="1.0" encoding="utf-8"?>
<sst xmlns="http://schemas.openxmlformats.org/spreadsheetml/2006/main" count="170" uniqueCount="49">
  <si>
    <t>MONDAY</t>
  </si>
  <si>
    <t>TUESDAY</t>
  </si>
  <si>
    <t>WEDNESDAY</t>
  </si>
  <si>
    <t>THURSDAY</t>
  </si>
  <si>
    <t>FRIDAY</t>
  </si>
  <si>
    <t>SATURDAY</t>
  </si>
  <si>
    <t>SUNDAY</t>
  </si>
  <si>
    <t>START</t>
  </si>
  <si>
    <t>FINISH</t>
  </si>
  <si>
    <t>HOURS</t>
  </si>
  <si>
    <t>TOTALS</t>
  </si>
  <si>
    <t xml:space="preserve"> GROSS PAY</t>
  </si>
  <si>
    <t>Holiday accrual %</t>
  </si>
  <si>
    <t xml:space="preserve">Secondary threshold (weekly) </t>
  </si>
  <si>
    <t>Secondary Class 1 NIC</t>
  </si>
  <si>
    <t>Pension threshold</t>
  </si>
  <si>
    <t>Employer contribution</t>
  </si>
  <si>
    <t>Enrollment threshold</t>
  </si>
  <si>
    <t>E'ER PENSION</t>
  </si>
  <si>
    <t>E'ER 
N.I.</t>
  </si>
  <si>
    <t>TOTAL 
COST</t>
  </si>
  <si>
    <t>Budget</t>
  </si>
  <si>
    <t>This Rota</t>
  </si>
  <si>
    <t>PAY RATE</t>
  </si>
  <si>
    <t>www.roslyns.co.uk</t>
  </si>
  <si>
    <t>Hourly or 
Salary?</t>
  </si>
  <si>
    <t>H</t>
  </si>
  <si>
    <t>S</t>
  </si>
  <si>
    <t>Beverley (Boss)</t>
  </si>
  <si>
    <t>Dave Smith (Chef)</t>
  </si>
  <si>
    <t>Mary Jones (F/T Bar)</t>
  </si>
  <si>
    <t>Sarah Smith (P/T chef)</t>
  </si>
  <si>
    <t>Bob Brown (F/T Bar)</t>
  </si>
  <si>
    <t>Your business name here</t>
  </si>
  <si>
    <t>Dog and Duck - Edinburgh</t>
  </si>
  <si>
    <t>Forecasted takings</t>
  </si>
  <si>
    <t>Week Ending</t>
  </si>
  <si>
    <t>14.6.20</t>
  </si>
  <si>
    <t>21 +</t>
  </si>
  <si>
    <t>18 - 20</t>
  </si>
  <si>
    <t>under 18</t>
  </si>
  <si>
    <t>Apprentice</t>
  </si>
  <si>
    <t>Wage</t>
  </si>
  <si>
    <t>Age</t>
  </si>
  <si>
    <t>From April 2024</t>
  </si>
  <si>
    <t>From April 2023</t>
  </si>
  <si>
    <t>23+</t>
  </si>
  <si>
    <t>21 to 22</t>
  </si>
  <si>
    <t>Under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</si>
</sst>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0.0"/>
    <numFmt numFmtId="165" formatCode="&quot;£&quot;#,##0.00"/>
    <numFmt numFmtId="166" formatCode="0.0%"/>
    <numFmt numFmtId="167" formatCode="&quot;£&quot;#,##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Helvetica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Helvetica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1CA29A"/>
        <bgColor indexed="64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0" fontId="1" fillId="0" borderId="1" xfId="0" applyNumberFormat="1" applyFont="1" applyBorder="1" applyAlignment="1" applyProtection="1">
      <alignment horizontal="center" vertical="center"/>
      <protection locked="0"/>
    </xf>
    <xf numFmtId="166" fontId="16" fillId="5" borderId="0" xfId="0" applyNumberFormat="1" applyFont="1" applyFill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16" fontId="0" fillId="0" borderId="0" xfId="0" applyNumberFormat="1"/>
    <xf numFmtId="0" fontId="11" fillId="0" borderId="0" xfId="0" applyFont="1" applyAlignment="1">
      <alignment horizontal="right" vertical="center"/>
    </xf>
    <xf numFmtId="166" fontId="16" fillId="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0" fontId="16" fillId="5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/>
    <xf numFmtId="2" fontId="6" fillId="3" borderId="1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3" fillId="3" borderId="1" xfId="0" applyFont="1" applyFill="1" applyBorder="1"/>
    <xf numFmtId="164" fontId="17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left" vertical="center"/>
    </xf>
    <xf numFmtId="165" fontId="11" fillId="3" borderId="1" xfId="0" applyNumberFormat="1" applyFont="1" applyFill="1" applyBorder="1" applyAlignment="1">
      <alignment horizontal="left" vertical="center"/>
    </xf>
    <xf numFmtId="20" fontId="0" fillId="0" borderId="0" xfId="0" applyNumberFormat="1"/>
    <xf numFmtId="0" fontId="8" fillId="2" borderId="0" xfId="0" applyFont="1" applyFill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 applyAlignment="1">
      <alignment horizontal="right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wrapText="1"/>
    </xf>
    <xf numFmtId="165" fontId="0" fillId="0" borderId="1" xfId="0" applyNumberForma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6" fontId="14" fillId="6" borderId="1" xfId="0" applyNumberFormat="1" applyFont="1" applyFill="1" applyBorder="1" applyAlignment="1">
      <alignment horizontal="center"/>
    </xf>
    <xf numFmtId="166" fontId="14" fillId="6" borderId="1" xfId="0" applyNumberFormat="1" applyFont="1" applyFill="1" applyBorder="1" applyAlignment="1">
      <alignment horizontal="center"/>
    </xf>
    <xf numFmtId="167" fontId="14" fillId="6" borderId="1" xfId="0" applyNumberFormat="1" applyFont="1" applyFill="1" applyBorder="1" applyAlignment="1">
      <alignment horizontal="center"/>
    </xf>
    <xf numFmtId="10" fontId="14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20" fillId="0" borderId="0" xfId="0" applyFont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8" fillId="4" borderId="6" xfId="0" applyFon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9" fillId="5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167" fontId="13" fillId="5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7" fontId="13" fillId="5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5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19" fillId="7" borderId="2" xfId="0" applyFont="1" applyFill="1" applyBorder="1" applyAlignment="1" applyProtection="1">
      <alignment horizontal="center"/>
      <protection locked="0"/>
    </xf>
    <xf numFmtId="0" fontId="19" fillId="7" borderId="3" xfId="0" applyFon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1CA2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27</xdr:row>
      <xdr:rowOff>5042</xdr:rowOff>
    </xdr:from>
    <xdr:to>
      <xdr:col>23</xdr:col>
      <xdr:colOff>0</xdr:colOff>
      <xdr:row>35</xdr:row>
      <xdr:rowOff>95250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2F253A89-7684-4BED-B341-69E2A4A6EBF2}"/>
            </a:ext>
          </a:extLst>
        </xdr:cNvPr>
        <xdr:cNvSpPr/>
      </xdr:nvSpPr>
      <xdr:spPr>
        <a:xfrm>
          <a:off x="9525" y="6159953"/>
          <a:ext cx="9667875" cy="1587954"/>
        </a:xfrm>
        <a:prstGeom prst="rect">
          <a:avLst/>
        </a:prstGeom>
        <a:solidFill>
          <a:schemeClr val="bg1"/>
        </a:solidFill>
        <a:ln>
          <a:solidFill>
            <a:srgbClr val="1CA2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1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use this space to give staff updates, or remind about big event/entertainment coming up etc etc.</a:t>
          </a:r>
          <a:b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GB" sz="1100" b="1">
            <a:solidFill>
              <a:schemeClr val="tx1"/>
            </a:solidFill>
            <a:effectLst/>
          </a:endParaRPr>
        </a:p>
      </xdr:txBody>
    </xdr:sp>
    <xdr:clientData fLocksWithSheet="0"/>
  </xdr:twoCellAnchor>
  <xdr:twoCellAnchor editAs="oneCell">
    <xdr:from>
      <xdr:col>0</xdr:col>
      <xdr:colOff>26894</xdr:colOff>
      <xdr:row>0</xdr:row>
      <xdr:rowOff>130436</xdr:rowOff>
    </xdr:from>
    <xdr:to>
      <xdr:col>0</xdr:col>
      <xdr:colOff>1243789</xdr:colOff>
      <xdr:row>2</xdr:row>
      <xdr:rowOff>159572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A02737-BDE2-42C8-88B8-EEEAF5107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130436"/>
          <a:ext cx="1235945" cy="441512"/>
        </a:xfrm>
        <a:prstGeom prst="rect">
          <a:avLst/>
        </a:prstGeom>
      </xdr:spPr>
    </xdr:pic>
    <xdr:clientData/>
  </xdr:twoCellAnchor>
  <xdr:twoCellAnchor editAs="oneCell">
    <xdr:from>
      <xdr:col>28</xdr:col>
      <xdr:colOff>472440</xdr:colOff>
      <xdr:row>30</xdr:row>
      <xdr:rowOff>175901</xdr:rowOff>
    </xdr:from>
    <xdr:to>
      <xdr:col>32</xdr:col>
      <xdr:colOff>24820</xdr:colOff>
      <xdr:row>34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EEA7CD-755E-4907-8ECB-37F1CD27C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9140" y="6911981"/>
          <a:ext cx="1990780" cy="692779"/>
        </a:xfrm>
        <a:prstGeom prst="rect">
          <a:avLst/>
        </a:prstGeom>
      </xdr:spPr>
    </xdr:pic>
    <xdr:clientData/>
  </xdr:twoCellAnchor>
  <xdr:twoCellAnchor>
    <xdr:from>
      <xdr:col>24</xdr:col>
      <xdr:colOff>106680</xdr:colOff>
      <xdr:row>4</xdr:row>
      <xdr:rowOff>7620</xdr:rowOff>
    </xdr:from>
    <xdr:to>
      <xdr:col>24</xdr:col>
      <xdr:colOff>106680</xdr:colOff>
      <xdr:row>5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C3AB655-9F52-4E93-863F-127066C021DE}"/>
            </a:ext>
          </a:extLst>
        </xdr:cNvPr>
        <xdr:cNvCxnSpPr/>
      </xdr:nvCxnSpPr>
      <xdr:spPr>
        <a:xfrm>
          <a:off x="9989820" y="800100"/>
          <a:ext cx="0" cy="2514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54430</xdr:colOff>
      <xdr:row>1</xdr:row>
      <xdr:rowOff>10887</xdr:rowOff>
    </xdr:from>
    <xdr:to>
      <xdr:col>10</xdr:col>
      <xdr:colOff>130629</xdr:colOff>
      <xdr:row>4</xdr:row>
      <xdr:rowOff>1</xdr:rowOff>
    </xdr:to>
    <xdr:sp macro="" textlink="">
      <xdr:nvSpPr>
        <xdr:cNvPr id="6" name="Callout: Line 5">
          <a:extLst>
            <a:ext uri="{FF2B5EF4-FFF2-40B4-BE49-F238E27FC236}">
              <a16:creationId xmlns:a16="http://schemas.microsoft.com/office/drawing/2014/main" id="{52F02E52-B0EC-4759-A4B9-B230A7F7B426}"/>
            </a:ext>
          </a:extLst>
        </xdr:cNvPr>
        <xdr:cNvSpPr/>
      </xdr:nvSpPr>
      <xdr:spPr>
        <a:xfrm>
          <a:off x="3069773" y="195944"/>
          <a:ext cx="1719942" cy="598714"/>
        </a:xfrm>
        <a:prstGeom prst="borderCallout1">
          <a:avLst>
            <a:gd name="adj1" fmla="val 51477"/>
            <a:gd name="adj2" fmla="val -1371"/>
            <a:gd name="adj3" fmla="val 155650"/>
            <a:gd name="adj4" fmla="val -10985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Staff</a:t>
          </a:r>
          <a:r>
            <a:rPr lang="en-GB" sz="1100" b="1" baseline="0">
              <a:solidFill>
                <a:schemeClr val="tx1"/>
              </a:solidFill>
            </a:rPr>
            <a:t> names here. </a:t>
          </a:r>
        </a:p>
        <a:p>
          <a:pPr algn="ctr"/>
          <a:r>
            <a:rPr lang="en-GB" sz="1100" b="1" baseline="0">
              <a:solidFill>
                <a:schemeClr val="tx1"/>
              </a:solidFill>
            </a:rPr>
            <a:t>These will auto fill on the right too.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174171</xdr:colOff>
      <xdr:row>3</xdr:row>
      <xdr:rowOff>21771</xdr:rowOff>
    </xdr:from>
    <xdr:to>
      <xdr:col>14</xdr:col>
      <xdr:colOff>435428</xdr:colOff>
      <xdr:row>7</xdr:row>
      <xdr:rowOff>141513</xdr:rowOff>
    </xdr:to>
    <xdr:sp macro="" textlink="">
      <xdr:nvSpPr>
        <xdr:cNvPr id="7" name="Callout: Line 6">
          <a:extLst>
            <a:ext uri="{FF2B5EF4-FFF2-40B4-BE49-F238E27FC236}">
              <a16:creationId xmlns:a16="http://schemas.microsoft.com/office/drawing/2014/main" id="{255D72D1-B119-4DC9-BBCE-DF3C9516C13B}"/>
            </a:ext>
          </a:extLst>
        </xdr:cNvPr>
        <xdr:cNvSpPr/>
      </xdr:nvSpPr>
      <xdr:spPr>
        <a:xfrm>
          <a:off x="4833257" y="620485"/>
          <a:ext cx="1719942" cy="838199"/>
        </a:xfrm>
        <a:prstGeom prst="borderCallout1">
          <a:avLst>
            <a:gd name="adj1" fmla="val 44724"/>
            <a:gd name="adj2" fmla="val -105"/>
            <a:gd name="adj3" fmla="val 119026"/>
            <a:gd name="adj4" fmla="val -213017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Notice some staff have split shift. </a:t>
          </a:r>
          <a:r>
            <a:rPr lang="en-GB" sz="1400" b="1">
              <a:solidFill>
                <a:schemeClr val="tx1"/>
              </a:solidFill>
            </a:rPr>
            <a:t>Their</a:t>
          </a:r>
          <a:r>
            <a:rPr lang="en-GB" sz="1400" b="1" baseline="0">
              <a:solidFill>
                <a:schemeClr val="tx1"/>
              </a:solidFill>
            </a:rPr>
            <a:t> names must be identical and next to each other.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32657</xdr:colOff>
      <xdr:row>7</xdr:row>
      <xdr:rowOff>239486</xdr:rowOff>
    </xdr:from>
    <xdr:to>
      <xdr:col>10</xdr:col>
      <xdr:colOff>108856</xdr:colOff>
      <xdr:row>10</xdr:row>
      <xdr:rowOff>87085</xdr:rowOff>
    </xdr:to>
    <xdr:sp macro="" textlink="">
      <xdr:nvSpPr>
        <xdr:cNvPr id="8" name="Callout: Line 7">
          <a:extLst>
            <a:ext uri="{FF2B5EF4-FFF2-40B4-BE49-F238E27FC236}">
              <a16:creationId xmlns:a16="http://schemas.microsoft.com/office/drawing/2014/main" id="{EBEFD121-D920-4E4F-AC40-B877B23D85B9}"/>
            </a:ext>
          </a:extLst>
        </xdr:cNvPr>
        <xdr:cNvSpPr/>
      </xdr:nvSpPr>
      <xdr:spPr>
        <a:xfrm>
          <a:off x="3048000" y="1556657"/>
          <a:ext cx="1719942" cy="598714"/>
        </a:xfrm>
        <a:prstGeom prst="borderCallout1">
          <a:avLst>
            <a:gd name="adj1" fmla="val 51477"/>
            <a:gd name="adj2" fmla="val -2004"/>
            <a:gd name="adj3" fmla="val 57468"/>
            <a:gd name="adj4" fmla="val -7061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Enter shifts as 24hour clock. total hours are calculated for you.</a:t>
          </a:r>
        </a:p>
      </xdr:txBody>
    </xdr:sp>
    <xdr:clientData/>
  </xdr:twoCellAnchor>
  <xdr:twoCellAnchor>
    <xdr:from>
      <xdr:col>6</xdr:col>
      <xdr:colOff>43543</xdr:colOff>
      <xdr:row>11</xdr:row>
      <xdr:rowOff>87086</xdr:rowOff>
    </xdr:from>
    <xdr:to>
      <xdr:col>10</xdr:col>
      <xdr:colOff>119742</xdr:colOff>
      <xdr:row>13</xdr:row>
      <xdr:rowOff>185057</xdr:rowOff>
    </xdr:to>
    <xdr:sp macro="" textlink="">
      <xdr:nvSpPr>
        <xdr:cNvPr id="9" name="Callout: Line 8">
          <a:extLst>
            <a:ext uri="{FF2B5EF4-FFF2-40B4-BE49-F238E27FC236}">
              <a16:creationId xmlns:a16="http://schemas.microsoft.com/office/drawing/2014/main" id="{F2B0D792-53B5-477B-ABDF-340081D54771}"/>
            </a:ext>
          </a:extLst>
        </xdr:cNvPr>
        <xdr:cNvSpPr/>
      </xdr:nvSpPr>
      <xdr:spPr>
        <a:xfrm>
          <a:off x="3058886" y="2405743"/>
          <a:ext cx="1719942" cy="598714"/>
        </a:xfrm>
        <a:prstGeom prst="borderCallout1">
          <a:avLst>
            <a:gd name="adj1" fmla="val -3068"/>
            <a:gd name="adj2" fmla="val -2637"/>
            <a:gd name="adj3" fmla="val -200714"/>
            <a:gd name="adj4" fmla="val -28207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If you enter a shift over 10 hours it will allow this but highlight in case of error.</a:t>
          </a:r>
        </a:p>
      </xdr:txBody>
    </xdr:sp>
    <xdr:clientData/>
  </xdr:twoCellAnchor>
  <xdr:twoCellAnchor>
    <xdr:from>
      <xdr:col>18</xdr:col>
      <xdr:colOff>97973</xdr:colOff>
      <xdr:row>1</xdr:row>
      <xdr:rowOff>130627</xdr:rowOff>
    </xdr:from>
    <xdr:to>
      <xdr:col>22</xdr:col>
      <xdr:colOff>174172</xdr:colOff>
      <xdr:row>4</xdr:row>
      <xdr:rowOff>130628</xdr:rowOff>
    </xdr:to>
    <xdr:sp macro="" textlink="">
      <xdr:nvSpPr>
        <xdr:cNvPr id="10" name="Callout: Line 9">
          <a:extLst>
            <a:ext uri="{FF2B5EF4-FFF2-40B4-BE49-F238E27FC236}">
              <a16:creationId xmlns:a16="http://schemas.microsoft.com/office/drawing/2014/main" id="{217DA0DB-F080-46F3-B356-EF1859FBB151}"/>
            </a:ext>
          </a:extLst>
        </xdr:cNvPr>
        <xdr:cNvSpPr/>
      </xdr:nvSpPr>
      <xdr:spPr>
        <a:xfrm>
          <a:off x="7859487" y="315684"/>
          <a:ext cx="1719942" cy="609601"/>
        </a:xfrm>
        <a:prstGeom prst="borderCallout1">
          <a:avLst>
            <a:gd name="adj1" fmla="val 149660"/>
            <a:gd name="adj2" fmla="val 125211"/>
            <a:gd name="adj3" fmla="val 53572"/>
            <a:gd name="adj4" fmla="val 100906"/>
          </a:avLst>
        </a:prstGeom>
        <a:solidFill>
          <a:schemeClr val="bg1"/>
        </a:solidFill>
        <a:ln w="31750">
          <a:solidFill>
            <a:srgbClr val="1CA29A"/>
          </a:solidFill>
          <a:headEnd type="triangle" w="lg" len="med"/>
          <a:tailEnd type="non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Assign each person as either hourly paid or salary.</a:t>
          </a:r>
          <a:r>
            <a:rPr lang="en-GB" sz="1100" b="1" baseline="0">
              <a:solidFill>
                <a:schemeClr val="tx1"/>
              </a:solidFill>
            </a:rPr>
            <a:t> this needs only doing once.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141516</xdr:colOff>
      <xdr:row>7</xdr:row>
      <xdr:rowOff>43543</xdr:rowOff>
    </xdr:from>
    <xdr:to>
      <xdr:col>22</xdr:col>
      <xdr:colOff>217715</xdr:colOff>
      <xdr:row>9</xdr:row>
      <xdr:rowOff>43544</xdr:rowOff>
    </xdr:to>
    <xdr:sp macro="" textlink="">
      <xdr:nvSpPr>
        <xdr:cNvPr id="11" name="Callout: Line 10">
          <a:extLst>
            <a:ext uri="{FF2B5EF4-FFF2-40B4-BE49-F238E27FC236}">
              <a16:creationId xmlns:a16="http://schemas.microsoft.com/office/drawing/2014/main" id="{A23D92A1-43A0-4E5E-B08E-CD3A3E2890A3}"/>
            </a:ext>
          </a:extLst>
        </xdr:cNvPr>
        <xdr:cNvSpPr/>
      </xdr:nvSpPr>
      <xdr:spPr>
        <a:xfrm>
          <a:off x="7903030" y="1360714"/>
          <a:ext cx="1719942" cy="500744"/>
        </a:xfrm>
        <a:prstGeom prst="borderCallout1">
          <a:avLst>
            <a:gd name="adj1" fmla="val -4688"/>
            <a:gd name="adj2" fmla="val 174578"/>
            <a:gd name="adj3" fmla="val 43634"/>
            <a:gd name="adj4" fmla="val 101539"/>
          </a:avLst>
        </a:prstGeom>
        <a:solidFill>
          <a:schemeClr val="bg1"/>
        </a:solidFill>
        <a:ln w="31750">
          <a:solidFill>
            <a:srgbClr val="1CA29A"/>
          </a:solidFill>
          <a:headEnd type="triangle" w="lg" len="med"/>
          <a:tailEnd type="non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Then set their rate of pay.</a:t>
          </a:r>
        </a:p>
        <a:p>
          <a:pPr algn="ctr"/>
          <a:r>
            <a:rPr lang="en-GB" sz="1100" b="1">
              <a:solidFill>
                <a:schemeClr val="tx1"/>
              </a:solidFill>
            </a:rPr>
            <a:t>This</a:t>
          </a:r>
          <a:r>
            <a:rPr lang="en-GB" sz="1100" b="1" baseline="0">
              <a:solidFill>
                <a:schemeClr val="tx1"/>
              </a:solidFill>
            </a:rPr>
            <a:t> only needs doing once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435428</xdr:colOff>
      <xdr:row>6</xdr:row>
      <xdr:rowOff>54428</xdr:rowOff>
    </xdr:from>
    <xdr:to>
      <xdr:col>36</xdr:col>
      <xdr:colOff>424542</xdr:colOff>
      <xdr:row>8</xdr:row>
      <xdr:rowOff>152399</xdr:rowOff>
    </xdr:to>
    <xdr:sp macro="" textlink="">
      <xdr:nvSpPr>
        <xdr:cNvPr id="12" name="Callout: Line 11">
          <a:extLst>
            <a:ext uri="{FF2B5EF4-FFF2-40B4-BE49-F238E27FC236}">
              <a16:creationId xmlns:a16="http://schemas.microsoft.com/office/drawing/2014/main" id="{96DE1637-334D-43DE-9192-2888B3F70945}"/>
            </a:ext>
          </a:extLst>
        </xdr:cNvPr>
        <xdr:cNvSpPr/>
      </xdr:nvSpPr>
      <xdr:spPr>
        <a:xfrm>
          <a:off x="14608628" y="1121228"/>
          <a:ext cx="1817914" cy="598714"/>
        </a:xfrm>
        <a:prstGeom prst="borderCallout1">
          <a:avLst>
            <a:gd name="adj1" fmla="val -1250"/>
            <a:gd name="adj2" fmla="val 42565"/>
            <a:gd name="adj3" fmla="val -131623"/>
            <a:gd name="adj4" fmla="val -2061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Enter your desired wage % budget that you're aiming for</a:t>
          </a:r>
        </a:p>
      </xdr:txBody>
    </xdr:sp>
    <xdr:clientData/>
  </xdr:twoCellAnchor>
  <xdr:twoCellAnchor>
    <xdr:from>
      <xdr:col>32</xdr:col>
      <xdr:colOff>424542</xdr:colOff>
      <xdr:row>9</xdr:row>
      <xdr:rowOff>10885</xdr:rowOff>
    </xdr:from>
    <xdr:to>
      <xdr:col>36</xdr:col>
      <xdr:colOff>413656</xdr:colOff>
      <xdr:row>11</xdr:row>
      <xdr:rowOff>108856</xdr:rowOff>
    </xdr:to>
    <xdr:sp macro="" textlink="">
      <xdr:nvSpPr>
        <xdr:cNvPr id="13" name="Callout: Line 12">
          <a:extLst>
            <a:ext uri="{FF2B5EF4-FFF2-40B4-BE49-F238E27FC236}">
              <a16:creationId xmlns:a16="http://schemas.microsoft.com/office/drawing/2014/main" id="{1CE5257B-71D7-4C61-826C-475DB10B7A65}"/>
            </a:ext>
          </a:extLst>
        </xdr:cNvPr>
        <xdr:cNvSpPr/>
      </xdr:nvSpPr>
      <xdr:spPr>
        <a:xfrm>
          <a:off x="14597742" y="1828799"/>
          <a:ext cx="1817914" cy="598714"/>
        </a:xfrm>
        <a:prstGeom prst="borderCallout1">
          <a:avLst>
            <a:gd name="adj1" fmla="val 49659"/>
            <a:gd name="adj2" fmla="val 50"/>
            <a:gd name="adj3" fmla="val -195258"/>
            <a:gd name="adj4" fmla="val -33188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Your rota will calculate the expected</a:t>
          </a:r>
          <a:r>
            <a:rPr lang="en-GB" sz="1100" b="1" baseline="0">
              <a:solidFill>
                <a:schemeClr val="tx1"/>
              </a:solidFill>
            </a:rPr>
            <a:t> cost and %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381000</xdr:colOff>
      <xdr:row>6</xdr:row>
      <xdr:rowOff>195943</xdr:rowOff>
    </xdr:from>
    <xdr:to>
      <xdr:col>31</xdr:col>
      <xdr:colOff>370114</xdr:colOff>
      <xdr:row>10</xdr:row>
      <xdr:rowOff>97971</xdr:rowOff>
    </xdr:to>
    <xdr:sp macro="" textlink="">
      <xdr:nvSpPr>
        <xdr:cNvPr id="14" name="Callout: Line 13">
          <a:extLst>
            <a:ext uri="{FF2B5EF4-FFF2-40B4-BE49-F238E27FC236}">
              <a16:creationId xmlns:a16="http://schemas.microsoft.com/office/drawing/2014/main" id="{77065237-215D-463C-824B-38DEDF9F0857}"/>
            </a:ext>
          </a:extLst>
        </xdr:cNvPr>
        <xdr:cNvSpPr/>
      </xdr:nvSpPr>
      <xdr:spPr>
        <a:xfrm>
          <a:off x="12115800" y="1262743"/>
          <a:ext cx="1817914" cy="903514"/>
        </a:xfrm>
        <a:prstGeom prst="borderCallout1">
          <a:avLst>
            <a:gd name="adj1" fmla="val 3087"/>
            <a:gd name="adj2" fmla="val 45559"/>
            <a:gd name="adj3" fmla="val -81021"/>
            <a:gd name="adj4" fmla="val -15224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To calculate % of revenue use either last week's or a good estimation of this coming rota week.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26</xdr:row>
      <xdr:rowOff>85723</xdr:rowOff>
    </xdr:from>
    <xdr:to>
      <xdr:col>37</xdr:col>
      <xdr:colOff>0</xdr:colOff>
      <xdr:row>39</xdr:row>
      <xdr:rowOff>142874</xdr:rowOff>
    </xdr:to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" y="6296023"/>
          <a:ext cx="15659100" cy="2438401"/>
        </a:xfrm>
        <a:prstGeom prst="rect">
          <a:avLst/>
        </a:prstGeom>
        <a:solidFill>
          <a:schemeClr val="bg1"/>
        </a:solidFill>
        <a:ln>
          <a:solidFill>
            <a:srgbClr val="1CA2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1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use this space to give staff updates, or remind about big event/entertainment coming up etc etc.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(Remember:</a:t>
          </a: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Roslyns payroll clients can have this spreadsheet customised for them, at no charge)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also print this document and only the actual rota will print, not the wage details</a:t>
          </a:r>
          <a:b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GB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tx1"/>
            </a:solidFill>
            <a:effectLst/>
          </a:endParaRPr>
        </a:p>
      </xdr:txBody>
    </xdr:sp>
    <xdr:clientData fLocksWithSheet="0"/>
  </xdr:twoCellAnchor>
  <xdr:twoCellAnchor editAs="absolute">
    <xdr:from>
      <xdr:col>0</xdr:col>
      <xdr:colOff>22861</xdr:colOff>
      <xdr:row>0</xdr:row>
      <xdr:rowOff>114300</xdr:rowOff>
    </xdr:from>
    <xdr:to>
      <xdr:col>0</xdr:col>
      <xdr:colOff>1195961</xdr:colOff>
      <xdr:row>2</xdr:row>
      <xdr:rowOff>129540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3CB608-370B-447C-BEFD-E02254C9B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114300"/>
          <a:ext cx="1173100" cy="426720"/>
        </a:xfrm>
        <a:prstGeom prst="rect">
          <a:avLst/>
        </a:prstGeom>
      </xdr:spPr>
    </xdr:pic>
    <xdr:clientData/>
  </xdr:twoCellAnchor>
  <xdr:twoCellAnchor editAs="absolute">
    <xdr:from>
      <xdr:col>3</xdr:col>
      <xdr:colOff>197576</xdr:colOff>
      <xdr:row>35</xdr:row>
      <xdr:rowOff>77930</xdr:rowOff>
    </xdr:from>
    <xdr:to>
      <xdr:col>8</xdr:col>
      <xdr:colOff>64281</xdr:colOff>
      <xdr:row>39</xdr:row>
      <xdr:rowOff>39189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A16FD4E-C977-4929-940E-0F04D3080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751" y="7907480"/>
          <a:ext cx="1914580" cy="723259"/>
        </a:xfrm>
        <a:prstGeom prst="rect">
          <a:avLst/>
        </a:prstGeom>
      </xdr:spPr>
    </xdr:pic>
    <xdr:clientData/>
  </xdr:twoCellAnchor>
  <xdr:twoCellAnchor>
    <xdr:from>
      <xdr:col>38</xdr:col>
      <xdr:colOff>106680</xdr:colOff>
      <xdr:row>4</xdr:row>
      <xdr:rowOff>7620</xdr:rowOff>
    </xdr:from>
    <xdr:to>
      <xdr:col>38</xdr:col>
      <xdr:colOff>106680</xdr:colOff>
      <xdr:row>5</xdr:row>
      <xdr:rowOff>76200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3CE0C25-47D2-4CD2-B5DC-80FC44F49E21}"/>
            </a:ext>
          </a:extLst>
        </xdr:cNvPr>
        <xdr:cNvCxnSpPr/>
      </xdr:nvCxnSpPr>
      <xdr:spPr>
        <a:xfrm>
          <a:off x="9959340" y="800100"/>
          <a:ext cx="0" cy="2514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27</xdr:row>
      <xdr:rowOff>76200</xdr:rowOff>
    </xdr:from>
    <xdr:to>
      <xdr:col>3</xdr:col>
      <xdr:colOff>131648</xdr:colOff>
      <xdr:row>39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4FBBC0-AB88-62EB-7A7A-D23C3FAD4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72225"/>
          <a:ext cx="1817573" cy="2257425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26</xdr:row>
      <xdr:rowOff>66675</xdr:rowOff>
    </xdr:from>
    <xdr:to>
      <xdr:col>7</xdr:col>
      <xdr:colOff>409575</xdr:colOff>
      <xdr:row>35</xdr:row>
      <xdr:rowOff>95250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F970916-9B46-DA61-D886-CEB6A74E14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1" t="13717" r="16372" b="9735"/>
        <a:stretch/>
      </xdr:blipFill>
      <xdr:spPr>
        <a:xfrm>
          <a:off x="2381250" y="6276975"/>
          <a:ext cx="1409700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rgbClr val="92D050"/>
          </a:solidFill>
        </a:ln>
      </a:spPr>
      <a:bodyPr vertOverflow="clip" horzOverflow="clip" vert="vert270" wrap="square" lIns="0" tIns="0" rIns="0" bIns="0" rtlCol="0" anchor="ctr" anchorCtr="1"/>
      <a:lstStyle>
        <a:defPPr algn="ctr">
          <a:defRPr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CB45-774E-4B1F-A416-D24BBC7FC7ED}">
  <sheetPr>
    <tabColor rgb="FFFF0000"/>
    <pageSetUpPr fitToPage="1"/>
  </sheetPr>
  <dimension ref="A2:AH36"/>
  <sheetViews>
    <sheetView zoomScale="85" zoomScaleNormal="85" workbookViewId="0">
      <selection activeCell="A5" sqref="A5"/>
    </sheetView>
  </sheetViews>
  <sheetFormatPr defaultColWidth="8.85546875" defaultRowHeight="15" x14ac:dyDescent="0.25"/>
  <cols>
    <col min="1" max="1" width="18.7109375" customWidth="1"/>
    <col min="2" max="2" width="1.28515625" style="9" customWidth="1"/>
    <col min="3" max="4" width="6.7109375" customWidth="1"/>
    <col min="5" max="5" width="3.85546875" customWidth="1"/>
    <col min="6" max="7" width="6.7109375" customWidth="1"/>
    <col min="8" max="8" width="3.85546875" customWidth="1"/>
    <col min="9" max="10" width="6.7109375" customWidth="1"/>
    <col min="11" max="11" width="3.85546875" customWidth="1"/>
    <col min="12" max="13" width="6.7109375" customWidth="1"/>
    <col min="14" max="14" width="3.85546875" customWidth="1"/>
    <col min="15" max="16" width="6.7109375" customWidth="1"/>
    <col min="17" max="17" width="3.85546875" customWidth="1"/>
    <col min="18" max="19" width="6.7109375" customWidth="1"/>
    <col min="20" max="20" width="3.85546875" customWidth="1"/>
    <col min="21" max="22" width="6.7109375" customWidth="1"/>
    <col min="23" max="23" width="3.85546875" customWidth="1"/>
    <col min="24" max="24" width="3.42578125" style="9" customWidth="1"/>
    <col min="25" max="25" width="3.42578125" customWidth="1"/>
    <col min="26" max="26" width="9.28515625" customWidth="1"/>
    <col min="27" max="27" width="6.5703125" customWidth="1"/>
    <col min="28" max="28" width="7.140625" customWidth="1"/>
    <col min="29" max="31" width="8.85546875" customWidth="1"/>
    <col min="34" max="34" width="0" hidden="1" customWidth="1"/>
  </cols>
  <sheetData>
    <row r="2" spans="1:34" ht="18.75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"/>
      <c r="Y2" s="6"/>
      <c r="Z2" s="68" t="s">
        <v>35</v>
      </c>
      <c r="AA2" s="68"/>
      <c r="AB2" s="69">
        <v>8000</v>
      </c>
      <c r="AC2" s="69"/>
      <c r="AE2" s="7" t="s">
        <v>21</v>
      </c>
      <c r="AF2" s="8">
        <v>0.25</v>
      </c>
    </row>
    <row r="3" spans="1:34" ht="14.45" customHeight="1" x14ac:dyDescent="0.25">
      <c r="Z3" s="70"/>
      <c r="AA3" s="70"/>
      <c r="AB3" s="10"/>
      <c r="AC3" s="11"/>
      <c r="AD3" s="71" t="s">
        <v>22</v>
      </c>
      <c r="AE3" s="71"/>
      <c r="AF3" s="12">
        <f>AF28/AB2</f>
        <v>0.28243725000000003</v>
      </c>
    </row>
    <row r="4" spans="1:34" ht="15.6" customHeight="1" x14ac:dyDescent="0.25">
      <c r="A4" s="45" t="s">
        <v>36</v>
      </c>
      <c r="B4" s="14"/>
      <c r="C4" s="60" t="s">
        <v>0</v>
      </c>
      <c r="D4" s="60"/>
      <c r="E4" s="15"/>
      <c r="F4" s="60" t="s">
        <v>1</v>
      </c>
      <c r="G4" s="60"/>
      <c r="H4" s="15"/>
      <c r="I4" s="60" t="s">
        <v>2</v>
      </c>
      <c r="J4" s="60"/>
      <c r="K4" s="15"/>
      <c r="L4" s="60" t="s">
        <v>3</v>
      </c>
      <c r="M4" s="60"/>
      <c r="N4" s="15"/>
      <c r="O4" s="60" t="s">
        <v>4</v>
      </c>
      <c r="P4" s="60"/>
      <c r="Q4" s="15"/>
      <c r="R4" s="60" t="s">
        <v>5</v>
      </c>
      <c r="S4" s="60"/>
      <c r="T4" s="15"/>
      <c r="U4" s="60" t="s">
        <v>6</v>
      </c>
      <c r="V4" s="60"/>
      <c r="W4" s="13"/>
      <c r="X4" s="14"/>
      <c r="Y4" s="61" t="s">
        <v>25</v>
      </c>
      <c r="Z4" s="62"/>
      <c r="AA4" s="57" t="s">
        <v>23</v>
      </c>
      <c r="AB4" s="57" t="s">
        <v>9</v>
      </c>
      <c r="AC4" s="57" t="s">
        <v>11</v>
      </c>
      <c r="AD4" s="57" t="s">
        <v>19</v>
      </c>
      <c r="AE4" s="57" t="s">
        <v>18</v>
      </c>
      <c r="AF4" s="58" t="s">
        <v>20</v>
      </c>
    </row>
    <row r="5" spans="1:34" ht="14.45" customHeight="1" x14ac:dyDescent="0.25">
      <c r="A5" s="44" t="s">
        <v>37</v>
      </c>
      <c r="B5" s="16"/>
      <c r="C5" s="17" t="s">
        <v>7</v>
      </c>
      <c r="D5" s="17" t="s">
        <v>8</v>
      </c>
      <c r="E5" s="18"/>
      <c r="F5" s="17" t="s">
        <v>7</v>
      </c>
      <c r="G5" s="17" t="s">
        <v>8</v>
      </c>
      <c r="H5" s="18"/>
      <c r="I5" s="17" t="s">
        <v>7</v>
      </c>
      <c r="J5" s="17" t="s">
        <v>8</v>
      </c>
      <c r="K5" s="18"/>
      <c r="L5" s="17" t="s">
        <v>7</v>
      </c>
      <c r="M5" s="17" t="s">
        <v>8</v>
      </c>
      <c r="N5" s="18"/>
      <c r="O5" s="17" t="s">
        <v>7</v>
      </c>
      <c r="P5" s="17" t="s">
        <v>8</v>
      </c>
      <c r="Q5" s="18"/>
      <c r="R5" s="17" t="s">
        <v>7</v>
      </c>
      <c r="S5" s="17" t="s">
        <v>8</v>
      </c>
      <c r="T5" s="18"/>
      <c r="U5" s="17" t="s">
        <v>7</v>
      </c>
      <c r="V5" s="17" t="s">
        <v>8</v>
      </c>
      <c r="W5" s="13"/>
      <c r="X5" s="16"/>
      <c r="Y5" s="61"/>
      <c r="Z5" s="62"/>
      <c r="AA5" s="57"/>
      <c r="AB5" s="57"/>
      <c r="AC5" s="57"/>
      <c r="AD5" s="57"/>
      <c r="AE5" s="57"/>
      <c r="AF5" s="58"/>
    </row>
    <row r="6" spans="1:34" ht="6.75" customHeight="1" x14ac:dyDescent="0.25">
      <c r="A6" s="13"/>
      <c r="B6" s="1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3"/>
      <c r="X6" s="16"/>
      <c r="Y6" s="63"/>
      <c r="Z6" s="64"/>
      <c r="AA6" s="57"/>
      <c r="AB6" s="57"/>
      <c r="AC6" s="57"/>
      <c r="AD6" s="57"/>
      <c r="AE6" s="57"/>
      <c r="AF6" s="58"/>
    </row>
    <row r="7" spans="1:34" ht="20.25" customHeight="1" x14ac:dyDescent="0.25">
      <c r="A7" s="19" t="s">
        <v>28</v>
      </c>
      <c r="B7" s="20"/>
      <c r="C7" s="21">
        <v>0.41666666666666669</v>
      </c>
      <c r="D7" s="21">
        <v>0.97916666666666663</v>
      </c>
      <c r="E7" s="22">
        <f t="shared" ref="E7:E26" si="0">IF(C7&gt;D7,(24-((C7-D7)*24)),(D7-C7)*24)</f>
        <v>13.5</v>
      </c>
      <c r="F7" s="21">
        <v>0.41666666666666669</v>
      </c>
      <c r="G7" s="21">
        <v>0.70833333333333337</v>
      </c>
      <c r="H7" s="22">
        <f t="shared" ref="H7:H26" si="1">IF(F7&gt;G7,(24-((F7-G7)*24)),(G7-F7)*24)</f>
        <v>7</v>
      </c>
      <c r="I7" s="21"/>
      <c r="J7" s="21"/>
      <c r="K7" s="22">
        <f t="shared" ref="K7:K26" si="2">IF(I7&gt;J7,(24-((I7-J7)*24)),(J7-I7)*24)</f>
        <v>0</v>
      </c>
      <c r="L7" s="21">
        <v>0.4375</v>
      </c>
      <c r="M7" s="21">
        <v>0.625</v>
      </c>
      <c r="N7" s="22">
        <f t="shared" ref="N7:N26" si="3">IF(L7&gt;M7,(24-((L7-M7)*24)),(M7-L7)*24)</f>
        <v>4.5</v>
      </c>
      <c r="O7" s="21">
        <v>0.41666666666666669</v>
      </c>
      <c r="P7" s="21">
        <v>0.66666666666666663</v>
      </c>
      <c r="Q7" s="22">
        <f t="shared" ref="Q7:Q26" si="4">IF(O7&gt;P7,(24-((O7-P7)*24)),(P7-O7)*24)</f>
        <v>5.9999999999999982</v>
      </c>
      <c r="R7" s="21">
        <v>0.66666666666666663</v>
      </c>
      <c r="S7" s="21">
        <v>6.25E-2</v>
      </c>
      <c r="T7" s="22">
        <f t="shared" ref="T7:T26" si="5">IF(R7&gt;S7,(24-((R7-S7)*24)),(S7-R7)*24)</f>
        <v>9.5</v>
      </c>
      <c r="U7" s="21">
        <v>0.41666666666666669</v>
      </c>
      <c r="V7" s="21">
        <v>0.95833333333333337</v>
      </c>
      <c r="W7" s="22">
        <f t="shared" ref="W7:W26" si="6">IF(U7&gt;V7,(24-((U7-V7)*24)),(V7-U7)*24)</f>
        <v>13.000000000000002</v>
      </c>
      <c r="X7" s="23"/>
      <c r="Y7" s="24" t="s">
        <v>27</v>
      </c>
      <c r="Z7" s="25" t="str">
        <f>IF(A7=A6,"",A7)</f>
        <v>Beverley (Boss)</v>
      </c>
      <c r="AA7" s="26">
        <v>500</v>
      </c>
      <c r="AB7" s="27">
        <f t="shared" ref="AB7:AB26" si="7">SUMIF(A:A,Z7,E:E)+SUMIF(A:A,Z7,H:H)+SUMIF(A:A,Z7,K:K)+SUMIF(A:A,Z7,N:N)+SUMIF(A:A,Z7,Q:Q)+SUMIF(A:A,Z7,T:T)+SUMIF(A:A,Z7,W:W)</f>
        <v>53.5</v>
      </c>
      <c r="AC7" s="28">
        <f>IF(Y7="S",AA7,AB7*AA7)</f>
        <v>500</v>
      </c>
      <c r="AD7" s="28">
        <f>IF(AC7&gt;=$Z$31,(AC7-$Z$31)*$Z$32,0)</f>
        <v>45.678000000000004</v>
      </c>
      <c r="AE7" s="28">
        <f t="shared" ref="AE7:AE26" si="8">IF(AC7&gt;=$Z$34,(AC7-$Z$35)*$Z$33,0)</f>
        <v>11.4</v>
      </c>
      <c r="AF7" s="29">
        <f>SUM(AC7:AE7)</f>
        <v>557.07799999999997</v>
      </c>
      <c r="AH7" s="30" t="s">
        <v>26</v>
      </c>
    </row>
    <row r="8" spans="1:34" ht="20.25" customHeight="1" x14ac:dyDescent="0.25">
      <c r="A8" s="19" t="s">
        <v>29</v>
      </c>
      <c r="B8" s="20"/>
      <c r="C8" s="21">
        <v>0.41666666666666669</v>
      </c>
      <c r="D8" s="21">
        <v>0.58333333333333337</v>
      </c>
      <c r="E8" s="22">
        <f t="shared" si="0"/>
        <v>4</v>
      </c>
      <c r="F8" s="21"/>
      <c r="G8" s="21"/>
      <c r="H8" s="22">
        <f t="shared" si="1"/>
        <v>0</v>
      </c>
      <c r="I8" s="21">
        <v>0.41666666666666669</v>
      </c>
      <c r="J8" s="21">
        <v>0.58333333333333337</v>
      </c>
      <c r="K8" s="22">
        <f t="shared" si="2"/>
        <v>4</v>
      </c>
      <c r="L8" s="21"/>
      <c r="M8" s="21"/>
      <c r="N8" s="22">
        <f t="shared" si="3"/>
        <v>0</v>
      </c>
      <c r="O8" s="21">
        <v>0.41666666666666669</v>
      </c>
      <c r="P8" s="21">
        <v>0.58333333333333337</v>
      </c>
      <c r="Q8" s="22">
        <f t="shared" si="4"/>
        <v>4</v>
      </c>
      <c r="R8" s="21">
        <v>0.41666666666666669</v>
      </c>
      <c r="S8" s="21">
        <v>0.58333333333333337</v>
      </c>
      <c r="T8" s="22">
        <f t="shared" si="5"/>
        <v>4</v>
      </c>
      <c r="U8" s="21"/>
      <c r="V8" s="21"/>
      <c r="W8" s="22">
        <f t="shared" si="6"/>
        <v>0</v>
      </c>
      <c r="X8" s="23"/>
      <c r="Y8" s="24" t="s">
        <v>26</v>
      </c>
      <c r="Z8" s="25" t="str">
        <f t="shared" ref="Z8" si="9">IF(A8=A7,"",A8)</f>
        <v>Dave Smith (Chef)</v>
      </c>
      <c r="AA8" s="26">
        <v>15</v>
      </c>
      <c r="AB8" s="27">
        <f t="shared" si="7"/>
        <v>44</v>
      </c>
      <c r="AC8" s="28">
        <f t="shared" ref="AC8:AC26" si="10">IF(Y8="S",AA8,AB8*AA8)</f>
        <v>660</v>
      </c>
      <c r="AD8" s="28">
        <f t="shared" ref="AD8:AD26" si="11">IF(AC8&gt;=$Z$31,(AC8-$Z$31)*$Z$32,0)</f>
        <v>67.75800000000001</v>
      </c>
      <c r="AE8" s="28">
        <f t="shared" si="8"/>
        <v>16.2</v>
      </c>
      <c r="AF8" s="29">
        <f t="shared" ref="AF8:AF26" si="12">SUM(AC8:AE8)</f>
        <v>743.95800000000008</v>
      </c>
      <c r="AH8" t="s">
        <v>27</v>
      </c>
    </row>
    <row r="9" spans="1:34" ht="20.25" customHeight="1" x14ac:dyDescent="0.25">
      <c r="A9" s="19" t="s">
        <v>29</v>
      </c>
      <c r="B9" s="20"/>
      <c r="C9" s="21">
        <v>0.70833333333333337</v>
      </c>
      <c r="D9" s="21">
        <v>0.91666666666666663</v>
      </c>
      <c r="E9" s="22">
        <f t="shared" si="0"/>
        <v>4.9999999999999982</v>
      </c>
      <c r="F9" s="21">
        <v>0.70833333333333337</v>
      </c>
      <c r="G9" s="21">
        <v>0.95833333333333337</v>
      </c>
      <c r="H9" s="22">
        <f t="shared" si="1"/>
        <v>6</v>
      </c>
      <c r="I9" s="21">
        <v>0.70833333333333337</v>
      </c>
      <c r="J9" s="21">
        <v>0.95833333333333337</v>
      </c>
      <c r="K9" s="22">
        <f t="shared" si="2"/>
        <v>6</v>
      </c>
      <c r="L9" s="21"/>
      <c r="M9" s="21"/>
      <c r="N9" s="22">
        <f t="shared" si="3"/>
        <v>0</v>
      </c>
      <c r="O9" s="21">
        <v>0.70833333333333337</v>
      </c>
      <c r="P9" s="21">
        <v>0.91666666666666663</v>
      </c>
      <c r="Q9" s="22">
        <f t="shared" si="4"/>
        <v>4.9999999999999982</v>
      </c>
      <c r="R9" s="21">
        <v>0.70833333333333337</v>
      </c>
      <c r="S9" s="21">
        <v>0.95833333333333337</v>
      </c>
      <c r="T9" s="22">
        <f t="shared" si="5"/>
        <v>6</v>
      </c>
      <c r="U9" s="21"/>
      <c r="V9" s="21"/>
      <c r="W9" s="22">
        <f t="shared" si="6"/>
        <v>0</v>
      </c>
      <c r="X9" s="23"/>
      <c r="Y9" s="24" t="s">
        <v>26</v>
      </c>
      <c r="Z9" s="25" t="str">
        <f>IF(A9=A8,"",A9)</f>
        <v/>
      </c>
      <c r="AA9" s="26">
        <v>15</v>
      </c>
      <c r="AB9" s="27">
        <f t="shared" si="7"/>
        <v>0</v>
      </c>
      <c r="AC9" s="28">
        <f t="shared" si="10"/>
        <v>0</v>
      </c>
      <c r="AD9" s="28">
        <f t="shared" si="11"/>
        <v>0</v>
      </c>
      <c r="AE9" s="28">
        <f t="shared" si="8"/>
        <v>0</v>
      </c>
      <c r="AF9" s="29">
        <f t="shared" si="12"/>
        <v>0</v>
      </c>
    </row>
    <row r="10" spans="1:34" ht="20.25" customHeight="1" x14ac:dyDescent="0.25">
      <c r="A10" s="19" t="s">
        <v>30</v>
      </c>
      <c r="B10" s="20"/>
      <c r="C10" s="21">
        <v>0.58333333333333337</v>
      </c>
      <c r="D10" s="21">
        <v>0.95833333333333337</v>
      </c>
      <c r="E10" s="22">
        <f>IF(C10&gt;D10,(24-((C10-D10)*24)),(D10-C10)*24)</f>
        <v>9</v>
      </c>
      <c r="F10" s="21"/>
      <c r="G10" s="21"/>
      <c r="H10" s="22">
        <f>IF(F10&gt;G10,(24-((F10-G10)*24)),(G10-F10)*24)</f>
        <v>0</v>
      </c>
      <c r="I10" s="21"/>
      <c r="J10" s="21"/>
      <c r="K10" s="22">
        <f>IF(I10&gt;J10,(24-((I10-J10)*24)),(J10-I10)*24)</f>
        <v>0</v>
      </c>
      <c r="L10" s="21">
        <v>0.58333333333333337</v>
      </c>
      <c r="M10" s="21">
        <v>0.97916666666666663</v>
      </c>
      <c r="N10" s="22">
        <f>IF(L10&gt;M10,(24-((L10-M10)*24)),(M10-L10)*24)</f>
        <v>9.4999999999999982</v>
      </c>
      <c r="O10" s="21">
        <v>0.70833333333333337</v>
      </c>
      <c r="P10" s="21">
        <v>0.91666666666666663</v>
      </c>
      <c r="Q10" s="22">
        <f>IF(O10&gt;P10,(24-((O10-P10)*24)),(P10-O10)*24)</f>
        <v>4.9999999999999982</v>
      </c>
      <c r="R10" s="21">
        <v>0.70833333333333337</v>
      </c>
      <c r="S10" s="21">
        <v>6.25E-2</v>
      </c>
      <c r="T10" s="22">
        <f>IF(R10&gt;S10,(24-((R10-S10)*24)),(S10-R10)*24)</f>
        <v>8.5</v>
      </c>
      <c r="U10" s="21">
        <v>0.70833333333333337</v>
      </c>
      <c r="V10" s="21">
        <v>0.91666666666666663</v>
      </c>
      <c r="W10" s="22">
        <f>IF(U10&gt;V10,(24-((U10-V10)*24)),(V10-U10)*24)</f>
        <v>4.9999999999999982</v>
      </c>
      <c r="X10" s="23"/>
      <c r="Y10" s="24" t="s">
        <v>26</v>
      </c>
      <c r="Z10" s="25" t="str">
        <f t="shared" ref="Z10:Z26" si="13">IF(A10=A9,"",A10)</f>
        <v>Mary Jones (F/T Bar)</v>
      </c>
      <c r="AA10" s="26">
        <v>9</v>
      </c>
      <c r="AB10" s="27">
        <f t="shared" si="7"/>
        <v>37</v>
      </c>
      <c r="AC10" s="28">
        <f t="shared" si="10"/>
        <v>333</v>
      </c>
      <c r="AD10" s="28">
        <f t="shared" si="11"/>
        <v>22.632000000000001</v>
      </c>
      <c r="AE10" s="28">
        <f t="shared" si="8"/>
        <v>6.39</v>
      </c>
      <c r="AF10" s="29">
        <f t="shared" si="12"/>
        <v>362.02199999999999</v>
      </c>
    </row>
    <row r="11" spans="1:34" ht="20.25" customHeight="1" x14ac:dyDescent="0.25">
      <c r="A11" s="19" t="s">
        <v>32</v>
      </c>
      <c r="B11" s="20"/>
      <c r="C11" s="21"/>
      <c r="D11" s="21"/>
      <c r="E11" s="22">
        <f t="shared" si="0"/>
        <v>0</v>
      </c>
      <c r="F11" s="21">
        <v>0.625</v>
      </c>
      <c r="G11" s="21">
        <v>0.97916666666666663</v>
      </c>
      <c r="H11" s="22">
        <f t="shared" si="1"/>
        <v>8.5</v>
      </c>
      <c r="I11" s="21">
        <v>0.58333333333333337</v>
      </c>
      <c r="J11" s="21">
        <v>0.95833333333333337</v>
      </c>
      <c r="K11" s="22">
        <f t="shared" si="2"/>
        <v>9</v>
      </c>
      <c r="L11" s="21"/>
      <c r="M11" s="21"/>
      <c r="N11" s="22">
        <f t="shared" si="3"/>
        <v>0</v>
      </c>
      <c r="O11" s="21">
        <v>0.75</v>
      </c>
      <c r="P11" s="21">
        <v>6.25E-2</v>
      </c>
      <c r="Q11" s="22">
        <f t="shared" si="4"/>
        <v>7.5</v>
      </c>
      <c r="R11" s="21">
        <v>0.75</v>
      </c>
      <c r="S11" s="21">
        <v>6.25E-2</v>
      </c>
      <c r="T11" s="22">
        <f t="shared" si="5"/>
        <v>7.5</v>
      </c>
      <c r="U11" s="21">
        <v>0.45833333333333331</v>
      </c>
      <c r="V11" s="21">
        <v>0.625</v>
      </c>
      <c r="W11" s="22">
        <f t="shared" si="6"/>
        <v>4</v>
      </c>
      <c r="X11" s="23"/>
      <c r="Y11" s="24" t="s">
        <v>26</v>
      </c>
      <c r="Z11" s="25" t="str">
        <f t="shared" si="13"/>
        <v>Bob Brown (F/T Bar)</v>
      </c>
      <c r="AA11" s="26">
        <v>8.5</v>
      </c>
      <c r="AB11" s="27">
        <f t="shared" si="7"/>
        <v>36.5</v>
      </c>
      <c r="AC11" s="28">
        <f t="shared" si="10"/>
        <v>310.25</v>
      </c>
      <c r="AD11" s="28">
        <f t="shared" si="11"/>
        <v>19.492500000000003</v>
      </c>
      <c r="AE11" s="28">
        <f t="shared" si="8"/>
        <v>5.7074999999999996</v>
      </c>
      <c r="AF11" s="29">
        <f t="shared" si="12"/>
        <v>335.45</v>
      </c>
    </row>
    <row r="12" spans="1:34" ht="20.25" customHeight="1" x14ac:dyDescent="0.25">
      <c r="A12" s="19" t="s">
        <v>31</v>
      </c>
      <c r="B12" s="20"/>
      <c r="C12" s="21"/>
      <c r="D12" s="21"/>
      <c r="E12" s="22">
        <f t="shared" si="0"/>
        <v>0</v>
      </c>
      <c r="F12" s="21">
        <v>0.41666666666666669</v>
      </c>
      <c r="G12" s="21">
        <v>0.58333333333333337</v>
      </c>
      <c r="H12" s="22">
        <f t="shared" si="1"/>
        <v>4</v>
      </c>
      <c r="I12" s="21"/>
      <c r="J12" s="21"/>
      <c r="K12" s="22">
        <f t="shared" si="2"/>
        <v>0</v>
      </c>
      <c r="L12" s="21">
        <v>0.41666666666666669</v>
      </c>
      <c r="M12" s="21">
        <v>0.58333333333333337</v>
      </c>
      <c r="N12" s="22">
        <f t="shared" si="3"/>
        <v>4</v>
      </c>
      <c r="O12" s="21">
        <v>0.70833333333333337</v>
      </c>
      <c r="P12" s="21">
        <v>0.91666666666666663</v>
      </c>
      <c r="Q12" s="22">
        <f t="shared" si="4"/>
        <v>4.9999999999999982</v>
      </c>
      <c r="R12" s="21">
        <v>0.70833333333333337</v>
      </c>
      <c r="S12" s="21">
        <v>0.91666666666666663</v>
      </c>
      <c r="T12" s="22">
        <f t="shared" si="5"/>
        <v>4.9999999999999982</v>
      </c>
      <c r="U12" s="21">
        <v>0.41666666666666669</v>
      </c>
      <c r="V12" s="21">
        <v>0.625</v>
      </c>
      <c r="W12" s="22">
        <f t="shared" si="6"/>
        <v>5</v>
      </c>
      <c r="X12" s="23"/>
      <c r="Y12" s="24" t="s">
        <v>26</v>
      </c>
      <c r="Z12" s="25" t="str">
        <f t="shared" si="13"/>
        <v>Sarah Smith (P/T chef)</v>
      </c>
      <c r="AA12" s="26">
        <v>8.5</v>
      </c>
      <c r="AB12" s="27">
        <f t="shared" si="7"/>
        <v>29</v>
      </c>
      <c r="AC12" s="28">
        <f t="shared" si="10"/>
        <v>246.5</v>
      </c>
      <c r="AD12" s="28">
        <f t="shared" si="11"/>
        <v>10.695</v>
      </c>
      <c r="AE12" s="28">
        <f t="shared" si="8"/>
        <v>3.7949999999999999</v>
      </c>
      <c r="AF12" s="29">
        <f t="shared" si="12"/>
        <v>260.99</v>
      </c>
    </row>
    <row r="13" spans="1:34" ht="20.25" customHeight="1" x14ac:dyDescent="0.25">
      <c r="A13" s="19" t="s">
        <v>31</v>
      </c>
      <c r="B13" s="20"/>
      <c r="C13" s="21"/>
      <c r="D13" s="21"/>
      <c r="E13" s="22">
        <f t="shared" si="0"/>
        <v>0</v>
      </c>
      <c r="F13" s="21"/>
      <c r="G13" s="21"/>
      <c r="H13" s="22">
        <f t="shared" si="1"/>
        <v>0</v>
      </c>
      <c r="I13" s="21"/>
      <c r="J13" s="21"/>
      <c r="K13" s="22">
        <f t="shared" si="2"/>
        <v>0</v>
      </c>
      <c r="L13" s="21">
        <v>0.70833333333333337</v>
      </c>
      <c r="M13" s="21">
        <v>0.95833333333333337</v>
      </c>
      <c r="N13" s="22">
        <f t="shared" si="3"/>
        <v>6</v>
      </c>
      <c r="O13" s="21"/>
      <c r="P13" s="21"/>
      <c r="Q13" s="22">
        <f t="shared" si="4"/>
        <v>0</v>
      </c>
      <c r="R13" s="21"/>
      <c r="S13" s="21"/>
      <c r="T13" s="22">
        <f t="shared" si="5"/>
        <v>0</v>
      </c>
      <c r="U13" s="21"/>
      <c r="V13" s="21"/>
      <c r="W13" s="22">
        <f t="shared" si="6"/>
        <v>0</v>
      </c>
      <c r="X13" s="23"/>
      <c r="Y13" s="24" t="s">
        <v>26</v>
      </c>
      <c r="Z13" s="25" t="str">
        <f t="shared" si="13"/>
        <v/>
      </c>
      <c r="AA13" s="26">
        <v>8.5</v>
      </c>
      <c r="AB13" s="27">
        <f t="shared" si="7"/>
        <v>0</v>
      </c>
      <c r="AC13" s="28">
        <f t="shared" si="10"/>
        <v>0</v>
      </c>
      <c r="AD13" s="28">
        <f t="shared" si="11"/>
        <v>0</v>
      </c>
      <c r="AE13" s="28">
        <f t="shared" si="8"/>
        <v>0</v>
      </c>
      <c r="AF13" s="29">
        <f t="shared" si="12"/>
        <v>0</v>
      </c>
    </row>
    <row r="14" spans="1:34" ht="20.25" customHeight="1" x14ac:dyDescent="0.25">
      <c r="A14" s="19"/>
      <c r="B14" s="20"/>
      <c r="C14" s="21"/>
      <c r="D14" s="21"/>
      <c r="E14" s="22">
        <f t="shared" si="0"/>
        <v>0</v>
      </c>
      <c r="F14" s="21"/>
      <c r="G14" s="21"/>
      <c r="H14" s="22">
        <f t="shared" si="1"/>
        <v>0</v>
      </c>
      <c r="I14" s="21"/>
      <c r="J14" s="21"/>
      <c r="K14" s="22">
        <f t="shared" si="2"/>
        <v>0</v>
      </c>
      <c r="L14" s="21"/>
      <c r="M14" s="21"/>
      <c r="N14" s="22">
        <f t="shared" si="3"/>
        <v>0</v>
      </c>
      <c r="O14" s="21"/>
      <c r="P14" s="21"/>
      <c r="Q14" s="22">
        <f t="shared" si="4"/>
        <v>0</v>
      </c>
      <c r="R14" s="21"/>
      <c r="S14" s="21"/>
      <c r="T14" s="22">
        <f t="shared" si="5"/>
        <v>0</v>
      </c>
      <c r="U14" s="21"/>
      <c r="V14" s="21"/>
      <c r="W14" s="22">
        <f t="shared" si="6"/>
        <v>0</v>
      </c>
      <c r="X14" s="23"/>
      <c r="Y14" s="24" t="s">
        <v>26</v>
      </c>
      <c r="Z14" s="25">
        <f t="shared" si="13"/>
        <v>0</v>
      </c>
      <c r="AA14" s="26">
        <v>7.5</v>
      </c>
      <c r="AB14" s="27">
        <f t="shared" si="7"/>
        <v>0</v>
      </c>
      <c r="AC14" s="28">
        <f t="shared" si="10"/>
        <v>0</v>
      </c>
      <c r="AD14" s="28">
        <f t="shared" si="11"/>
        <v>0</v>
      </c>
      <c r="AE14" s="28">
        <f t="shared" si="8"/>
        <v>0</v>
      </c>
      <c r="AF14" s="29">
        <f t="shared" si="12"/>
        <v>0</v>
      </c>
    </row>
    <row r="15" spans="1:34" ht="20.25" customHeight="1" x14ac:dyDescent="0.25">
      <c r="A15" s="19"/>
      <c r="B15" s="20"/>
      <c r="C15" s="21"/>
      <c r="D15" s="21"/>
      <c r="E15" s="22">
        <f t="shared" si="0"/>
        <v>0</v>
      </c>
      <c r="F15" s="21"/>
      <c r="G15" s="21"/>
      <c r="H15" s="22">
        <f t="shared" si="1"/>
        <v>0</v>
      </c>
      <c r="I15" s="21"/>
      <c r="J15" s="21"/>
      <c r="K15" s="22">
        <f t="shared" si="2"/>
        <v>0</v>
      </c>
      <c r="L15" s="21"/>
      <c r="M15" s="21"/>
      <c r="N15" s="22">
        <f t="shared" si="3"/>
        <v>0</v>
      </c>
      <c r="O15" s="21"/>
      <c r="P15" s="21"/>
      <c r="Q15" s="22">
        <f t="shared" si="4"/>
        <v>0</v>
      </c>
      <c r="R15" s="21"/>
      <c r="S15" s="21"/>
      <c r="T15" s="22">
        <f t="shared" si="5"/>
        <v>0</v>
      </c>
      <c r="U15" s="21"/>
      <c r="V15" s="21"/>
      <c r="W15" s="22">
        <f t="shared" si="6"/>
        <v>0</v>
      </c>
      <c r="X15" s="23"/>
      <c r="Y15" s="24" t="s">
        <v>26</v>
      </c>
      <c r="Z15" s="25" t="str">
        <f t="shared" si="13"/>
        <v/>
      </c>
      <c r="AA15" s="26">
        <v>7.5</v>
      </c>
      <c r="AB15" s="27">
        <f t="shared" si="7"/>
        <v>0</v>
      </c>
      <c r="AC15" s="28">
        <f t="shared" si="10"/>
        <v>0</v>
      </c>
      <c r="AD15" s="28">
        <f t="shared" si="11"/>
        <v>0</v>
      </c>
      <c r="AE15" s="28">
        <f t="shared" si="8"/>
        <v>0</v>
      </c>
      <c r="AF15" s="29">
        <f t="shared" si="12"/>
        <v>0</v>
      </c>
    </row>
    <row r="16" spans="1:34" ht="20.25" customHeight="1" x14ac:dyDescent="0.25">
      <c r="A16" s="19"/>
      <c r="B16" s="20"/>
      <c r="C16" s="21"/>
      <c r="D16" s="21"/>
      <c r="E16" s="22">
        <f t="shared" si="0"/>
        <v>0</v>
      </c>
      <c r="F16" s="21"/>
      <c r="G16" s="21"/>
      <c r="H16" s="22">
        <f t="shared" si="1"/>
        <v>0</v>
      </c>
      <c r="I16" s="21"/>
      <c r="J16" s="21"/>
      <c r="K16" s="22">
        <f t="shared" si="2"/>
        <v>0</v>
      </c>
      <c r="L16" s="21"/>
      <c r="M16" s="21"/>
      <c r="N16" s="22">
        <f t="shared" si="3"/>
        <v>0</v>
      </c>
      <c r="O16" s="21"/>
      <c r="P16" s="21"/>
      <c r="Q16" s="22">
        <f t="shared" si="4"/>
        <v>0</v>
      </c>
      <c r="R16" s="21"/>
      <c r="S16" s="21"/>
      <c r="T16" s="22">
        <f t="shared" si="5"/>
        <v>0</v>
      </c>
      <c r="U16" s="21"/>
      <c r="V16" s="21"/>
      <c r="W16" s="22">
        <f t="shared" si="6"/>
        <v>0</v>
      </c>
      <c r="X16" s="23"/>
      <c r="Y16" s="24" t="s">
        <v>26</v>
      </c>
      <c r="Z16" s="25" t="str">
        <f t="shared" si="13"/>
        <v/>
      </c>
      <c r="AA16" s="26">
        <v>11</v>
      </c>
      <c r="AB16" s="27">
        <f t="shared" si="7"/>
        <v>0</v>
      </c>
      <c r="AC16" s="28">
        <f t="shared" si="10"/>
        <v>0</v>
      </c>
      <c r="AD16" s="28">
        <f t="shared" si="11"/>
        <v>0</v>
      </c>
      <c r="AE16" s="28">
        <f t="shared" si="8"/>
        <v>0</v>
      </c>
      <c r="AF16" s="29">
        <f t="shared" si="12"/>
        <v>0</v>
      </c>
    </row>
    <row r="17" spans="1:32" ht="20.25" customHeight="1" x14ac:dyDescent="0.25">
      <c r="A17" s="19"/>
      <c r="B17" s="20"/>
      <c r="C17" s="21"/>
      <c r="D17" s="21"/>
      <c r="E17" s="22">
        <f t="shared" si="0"/>
        <v>0</v>
      </c>
      <c r="F17" s="21"/>
      <c r="G17" s="21"/>
      <c r="H17" s="22">
        <f t="shared" si="1"/>
        <v>0</v>
      </c>
      <c r="I17" s="21"/>
      <c r="J17" s="21"/>
      <c r="K17" s="22">
        <f t="shared" si="2"/>
        <v>0</v>
      </c>
      <c r="L17" s="21"/>
      <c r="M17" s="21"/>
      <c r="N17" s="22">
        <f t="shared" si="3"/>
        <v>0</v>
      </c>
      <c r="O17" s="21"/>
      <c r="P17" s="21"/>
      <c r="Q17" s="22">
        <f t="shared" si="4"/>
        <v>0</v>
      </c>
      <c r="R17" s="21"/>
      <c r="S17" s="21"/>
      <c r="T17" s="22">
        <f t="shared" si="5"/>
        <v>0</v>
      </c>
      <c r="U17" s="21"/>
      <c r="V17" s="21"/>
      <c r="W17" s="22">
        <f t="shared" si="6"/>
        <v>0</v>
      </c>
      <c r="X17" s="23"/>
      <c r="Y17" s="24" t="s">
        <v>26</v>
      </c>
      <c r="Z17" s="25" t="str">
        <f t="shared" si="13"/>
        <v/>
      </c>
      <c r="AA17" s="26">
        <v>7.5</v>
      </c>
      <c r="AB17" s="27">
        <f t="shared" si="7"/>
        <v>0</v>
      </c>
      <c r="AC17" s="28">
        <f t="shared" si="10"/>
        <v>0</v>
      </c>
      <c r="AD17" s="28">
        <f t="shared" si="11"/>
        <v>0</v>
      </c>
      <c r="AE17" s="28">
        <f t="shared" si="8"/>
        <v>0</v>
      </c>
      <c r="AF17" s="29">
        <f t="shared" si="12"/>
        <v>0</v>
      </c>
    </row>
    <row r="18" spans="1:32" ht="20.25" customHeight="1" x14ac:dyDescent="0.25">
      <c r="A18" s="19"/>
      <c r="B18" s="20"/>
      <c r="C18" s="21"/>
      <c r="D18" s="21"/>
      <c r="E18" s="22">
        <f t="shared" si="0"/>
        <v>0</v>
      </c>
      <c r="F18" s="21"/>
      <c r="G18" s="21"/>
      <c r="H18" s="22">
        <f t="shared" si="1"/>
        <v>0</v>
      </c>
      <c r="I18" s="21"/>
      <c r="J18" s="21"/>
      <c r="K18" s="22">
        <f t="shared" si="2"/>
        <v>0</v>
      </c>
      <c r="L18" s="21"/>
      <c r="M18" s="21"/>
      <c r="N18" s="22">
        <f t="shared" si="3"/>
        <v>0</v>
      </c>
      <c r="O18" s="21"/>
      <c r="P18" s="21"/>
      <c r="Q18" s="22">
        <f t="shared" si="4"/>
        <v>0</v>
      </c>
      <c r="R18" s="21"/>
      <c r="S18" s="21"/>
      <c r="T18" s="22">
        <f t="shared" si="5"/>
        <v>0</v>
      </c>
      <c r="U18" s="21"/>
      <c r="V18" s="21"/>
      <c r="W18" s="22">
        <f t="shared" si="6"/>
        <v>0</v>
      </c>
      <c r="X18" s="23"/>
      <c r="Y18" s="24" t="s">
        <v>26</v>
      </c>
      <c r="Z18" s="25" t="str">
        <f t="shared" si="13"/>
        <v/>
      </c>
      <c r="AA18" s="26">
        <v>7.5</v>
      </c>
      <c r="AB18" s="27">
        <f t="shared" si="7"/>
        <v>0</v>
      </c>
      <c r="AC18" s="28">
        <f t="shared" si="10"/>
        <v>0</v>
      </c>
      <c r="AD18" s="28">
        <f t="shared" si="11"/>
        <v>0</v>
      </c>
      <c r="AE18" s="28">
        <f t="shared" si="8"/>
        <v>0</v>
      </c>
      <c r="AF18" s="29">
        <f t="shared" si="12"/>
        <v>0</v>
      </c>
    </row>
    <row r="19" spans="1:32" ht="20.25" customHeight="1" x14ac:dyDescent="0.25">
      <c r="A19" s="19"/>
      <c r="B19" s="20"/>
      <c r="C19" s="21"/>
      <c r="D19" s="21"/>
      <c r="E19" s="22">
        <f t="shared" si="0"/>
        <v>0</v>
      </c>
      <c r="F19" s="21"/>
      <c r="G19" s="21"/>
      <c r="H19" s="22">
        <f t="shared" si="1"/>
        <v>0</v>
      </c>
      <c r="I19" s="21"/>
      <c r="J19" s="21"/>
      <c r="K19" s="22">
        <f t="shared" si="2"/>
        <v>0</v>
      </c>
      <c r="L19" s="21"/>
      <c r="M19" s="21"/>
      <c r="N19" s="22">
        <f t="shared" si="3"/>
        <v>0</v>
      </c>
      <c r="O19" s="21"/>
      <c r="P19" s="21"/>
      <c r="Q19" s="22">
        <f t="shared" si="4"/>
        <v>0</v>
      </c>
      <c r="R19" s="21"/>
      <c r="S19" s="21"/>
      <c r="T19" s="22">
        <f t="shared" si="5"/>
        <v>0</v>
      </c>
      <c r="U19" s="21"/>
      <c r="V19" s="21"/>
      <c r="W19" s="22">
        <f t="shared" si="6"/>
        <v>0</v>
      </c>
      <c r="X19" s="23"/>
      <c r="Y19" s="24" t="s">
        <v>26</v>
      </c>
      <c r="Z19" s="25" t="str">
        <f t="shared" si="13"/>
        <v/>
      </c>
      <c r="AA19" s="26">
        <v>7.5</v>
      </c>
      <c r="AB19" s="27">
        <f t="shared" si="7"/>
        <v>0</v>
      </c>
      <c r="AC19" s="28">
        <f t="shared" si="10"/>
        <v>0</v>
      </c>
      <c r="AD19" s="28">
        <f t="shared" si="11"/>
        <v>0</v>
      </c>
      <c r="AE19" s="28">
        <f t="shared" si="8"/>
        <v>0</v>
      </c>
      <c r="AF19" s="29">
        <f t="shared" si="12"/>
        <v>0</v>
      </c>
    </row>
    <row r="20" spans="1:32" ht="20.25" customHeight="1" x14ac:dyDescent="0.25">
      <c r="A20" s="19"/>
      <c r="B20" s="20"/>
      <c r="C20" s="21"/>
      <c r="D20" s="21"/>
      <c r="E20" s="22">
        <f t="shared" si="0"/>
        <v>0</v>
      </c>
      <c r="F20" s="21"/>
      <c r="G20" s="21"/>
      <c r="H20" s="22">
        <f t="shared" si="1"/>
        <v>0</v>
      </c>
      <c r="I20" s="21"/>
      <c r="J20" s="21"/>
      <c r="K20" s="22">
        <f t="shared" si="2"/>
        <v>0</v>
      </c>
      <c r="L20" s="21"/>
      <c r="M20" s="21"/>
      <c r="N20" s="22">
        <f t="shared" si="3"/>
        <v>0</v>
      </c>
      <c r="O20" s="21"/>
      <c r="P20" s="21"/>
      <c r="Q20" s="22">
        <f t="shared" si="4"/>
        <v>0</v>
      </c>
      <c r="R20" s="21"/>
      <c r="S20" s="21"/>
      <c r="T20" s="22">
        <f t="shared" si="5"/>
        <v>0</v>
      </c>
      <c r="U20" s="21"/>
      <c r="V20" s="21"/>
      <c r="W20" s="22">
        <f t="shared" si="6"/>
        <v>0</v>
      </c>
      <c r="X20" s="23"/>
      <c r="Y20" s="24" t="s">
        <v>26</v>
      </c>
      <c r="Z20" s="25" t="str">
        <f t="shared" si="13"/>
        <v/>
      </c>
      <c r="AA20" s="26">
        <v>7.5</v>
      </c>
      <c r="AB20" s="27">
        <f t="shared" si="7"/>
        <v>0</v>
      </c>
      <c r="AC20" s="28">
        <f t="shared" si="10"/>
        <v>0</v>
      </c>
      <c r="AD20" s="28">
        <f t="shared" si="11"/>
        <v>0</v>
      </c>
      <c r="AE20" s="28">
        <f t="shared" si="8"/>
        <v>0</v>
      </c>
      <c r="AF20" s="29">
        <f t="shared" si="12"/>
        <v>0</v>
      </c>
    </row>
    <row r="21" spans="1:32" ht="20.25" customHeight="1" x14ac:dyDescent="0.25">
      <c r="A21" s="19"/>
      <c r="B21" s="20"/>
      <c r="C21" s="21"/>
      <c r="D21" s="21"/>
      <c r="E21" s="22">
        <f t="shared" si="0"/>
        <v>0</v>
      </c>
      <c r="F21" s="21"/>
      <c r="G21" s="21"/>
      <c r="H21" s="22">
        <f t="shared" si="1"/>
        <v>0</v>
      </c>
      <c r="I21" s="21"/>
      <c r="J21" s="21"/>
      <c r="K21" s="22">
        <f t="shared" si="2"/>
        <v>0</v>
      </c>
      <c r="L21" s="21"/>
      <c r="M21" s="21"/>
      <c r="N21" s="22">
        <f t="shared" si="3"/>
        <v>0</v>
      </c>
      <c r="O21" s="21"/>
      <c r="P21" s="21"/>
      <c r="Q21" s="22">
        <f t="shared" si="4"/>
        <v>0</v>
      </c>
      <c r="R21" s="21"/>
      <c r="S21" s="21"/>
      <c r="T21" s="22">
        <f t="shared" si="5"/>
        <v>0</v>
      </c>
      <c r="U21" s="21"/>
      <c r="V21" s="21"/>
      <c r="W21" s="22">
        <f t="shared" si="6"/>
        <v>0</v>
      </c>
      <c r="X21" s="23"/>
      <c r="Y21" s="24" t="s">
        <v>26</v>
      </c>
      <c r="Z21" s="25" t="str">
        <f t="shared" si="13"/>
        <v/>
      </c>
      <c r="AA21" s="26">
        <v>7.5</v>
      </c>
      <c r="AB21" s="27">
        <f t="shared" si="7"/>
        <v>0</v>
      </c>
      <c r="AC21" s="28">
        <f t="shared" si="10"/>
        <v>0</v>
      </c>
      <c r="AD21" s="28">
        <f t="shared" si="11"/>
        <v>0</v>
      </c>
      <c r="AE21" s="28">
        <f t="shared" si="8"/>
        <v>0</v>
      </c>
      <c r="AF21" s="29">
        <f t="shared" si="12"/>
        <v>0</v>
      </c>
    </row>
    <row r="22" spans="1:32" ht="20.25" customHeight="1" x14ac:dyDescent="0.25">
      <c r="A22" s="19"/>
      <c r="B22" s="20"/>
      <c r="C22" s="21"/>
      <c r="D22" s="21"/>
      <c r="E22" s="22">
        <f t="shared" si="0"/>
        <v>0</v>
      </c>
      <c r="F22" s="21"/>
      <c r="G22" s="21"/>
      <c r="H22" s="22">
        <f t="shared" si="1"/>
        <v>0</v>
      </c>
      <c r="I22" s="21"/>
      <c r="J22" s="21"/>
      <c r="K22" s="22">
        <f t="shared" si="2"/>
        <v>0</v>
      </c>
      <c r="L22" s="21"/>
      <c r="M22" s="21"/>
      <c r="N22" s="22">
        <f t="shared" si="3"/>
        <v>0</v>
      </c>
      <c r="O22" s="21"/>
      <c r="P22" s="21"/>
      <c r="Q22" s="22">
        <f t="shared" si="4"/>
        <v>0</v>
      </c>
      <c r="R22" s="21"/>
      <c r="S22" s="21"/>
      <c r="T22" s="22">
        <f t="shared" si="5"/>
        <v>0</v>
      </c>
      <c r="U22" s="21"/>
      <c r="V22" s="21"/>
      <c r="W22" s="22">
        <f t="shared" si="6"/>
        <v>0</v>
      </c>
      <c r="X22" s="23"/>
      <c r="Y22" s="24" t="s">
        <v>26</v>
      </c>
      <c r="Z22" s="25" t="str">
        <f t="shared" si="13"/>
        <v/>
      </c>
      <c r="AA22" s="26">
        <v>7</v>
      </c>
      <c r="AB22" s="27">
        <f t="shared" si="7"/>
        <v>0</v>
      </c>
      <c r="AC22" s="28">
        <f t="shared" si="10"/>
        <v>0</v>
      </c>
      <c r="AD22" s="28">
        <f t="shared" si="11"/>
        <v>0</v>
      </c>
      <c r="AE22" s="28">
        <f t="shared" si="8"/>
        <v>0</v>
      </c>
      <c r="AF22" s="29">
        <f t="shared" si="12"/>
        <v>0</v>
      </c>
    </row>
    <row r="23" spans="1:32" ht="20.25" customHeight="1" x14ac:dyDescent="0.25">
      <c r="A23" s="19"/>
      <c r="B23" s="20"/>
      <c r="C23" s="21"/>
      <c r="D23" s="21"/>
      <c r="E23" s="22">
        <f t="shared" si="0"/>
        <v>0</v>
      </c>
      <c r="F23" s="21"/>
      <c r="G23" s="21"/>
      <c r="H23" s="22">
        <f t="shared" si="1"/>
        <v>0</v>
      </c>
      <c r="I23" s="21"/>
      <c r="J23" s="21"/>
      <c r="K23" s="22">
        <f t="shared" si="2"/>
        <v>0</v>
      </c>
      <c r="L23" s="21"/>
      <c r="M23" s="21"/>
      <c r="N23" s="22">
        <f t="shared" si="3"/>
        <v>0</v>
      </c>
      <c r="O23" s="21"/>
      <c r="P23" s="21"/>
      <c r="Q23" s="22">
        <f t="shared" si="4"/>
        <v>0</v>
      </c>
      <c r="R23" s="21"/>
      <c r="S23" s="21"/>
      <c r="T23" s="22">
        <f t="shared" si="5"/>
        <v>0</v>
      </c>
      <c r="U23" s="21"/>
      <c r="V23" s="21"/>
      <c r="W23" s="22">
        <f t="shared" si="6"/>
        <v>0</v>
      </c>
      <c r="X23" s="23"/>
      <c r="Y23" s="24" t="s">
        <v>26</v>
      </c>
      <c r="Z23" s="25" t="str">
        <f t="shared" si="13"/>
        <v/>
      </c>
      <c r="AA23" s="26">
        <v>7.5</v>
      </c>
      <c r="AB23" s="27">
        <f t="shared" si="7"/>
        <v>0</v>
      </c>
      <c r="AC23" s="28">
        <f t="shared" si="10"/>
        <v>0</v>
      </c>
      <c r="AD23" s="28">
        <f t="shared" si="11"/>
        <v>0</v>
      </c>
      <c r="AE23" s="28">
        <f t="shared" si="8"/>
        <v>0</v>
      </c>
      <c r="AF23" s="29">
        <f t="shared" si="12"/>
        <v>0</v>
      </c>
    </row>
    <row r="24" spans="1:32" ht="20.25" customHeight="1" x14ac:dyDescent="0.25">
      <c r="A24" s="19"/>
      <c r="B24" s="20"/>
      <c r="C24" s="21"/>
      <c r="D24" s="21"/>
      <c r="E24" s="22">
        <f t="shared" si="0"/>
        <v>0</v>
      </c>
      <c r="F24" s="21"/>
      <c r="G24" s="21"/>
      <c r="H24" s="22">
        <f t="shared" si="1"/>
        <v>0</v>
      </c>
      <c r="I24" s="21"/>
      <c r="J24" s="21"/>
      <c r="K24" s="22">
        <f t="shared" si="2"/>
        <v>0</v>
      </c>
      <c r="L24" s="21"/>
      <c r="M24" s="21"/>
      <c r="N24" s="22">
        <f t="shared" si="3"/>
        <v>0</v>
      </c>
      <c r="O24" s="21"/>
      <c r="P24" s="21"/>
      <c r="Q24" s="22">
        <f t="shared" si="4"/>
        <v>0</v>
      </c>
      <c r="R24" s="21"/>
      <c r="S24" s="21"/>
      <c r="T24" s="22">
        <f t="shared" si="5"/>
        <v>0</v>
      </c>
      <c r="U24" s="21"/>
      <c r="V24" s="21"/>
      <c r="W24" s="22">
        <f t="shared" si="6"/>
        <v>0</v>
      </c>
      <c r="X24" s="23"/>
      <c r="Y24" s="24" t="s">
        <v>26</v>
      </c>
      <c r="Z24" s="25" t="str">
        <f t="shared" si="13"/>
        <v/>
      </c>
      <c r="AA24" s="26">
        <v>7.5</v>
      </c>
      <c r="AB24" s="27">
        <f t="shared" si="7"/>
        <v>0</v>
      </c>
      <c r="AC24" s="28">
        <f t="shared" si="10"/>
        <v>0</v>
      </c>
      <c r="AD24" s="28">
        <f t="shared" si="11"/>
        <v>0</v>
      </c>
      <c r="AE24" s="28">
        <f t="shared" si="8"/>
        <v>0</v>
      </c>
      <c r="AF24" s="29">
        <f t="shared" si="12"/>
        <v>0</v>
      </c>
    </row>
    <row r="25" spans="1:32" ht="20.25" customHeight="1" x14ac:dyDescent="0.25">
      <c r="A25" s="19"/>
      <c r="B25" s="20"/>
      <c r="C25" s="21"/>
      <c r="D25" s="21"/>
      <c r="E25" s="22">
        <f t="shared" si="0"/>
        <v>0</v>
      </c>
      <c r="F25" s="21"/>
      <c r="G25" s="21"/>
      <c r="H25" s="22">
        <f t="shared" si="1"/>
        <v>0</v>
      </c>
      <c r="I25" s="21"/>
      <c r="J25" s="21"/>
      <c r="K25" s="22">
        <f t="shared" si="2"/>
        <v>0</v>
      </c>
      <c r="L25" s="21"/>
      <c r="M25" s="21"/>
      <c r="N25" s="22">
        <f t="shared" si="3"/>
        <v>0</v>
      </c>
      <c r="O25" s="21"/>
      <c r="P25" s="21"/>
      <c r="Q25" s="22">
        <f t="shared" si="4"/>
        <v>0</v>
      </c>
      <c r="R25" s="21"/>
      <c r="S25" s="21"/>
      <c r="T25" s="22">
        <f t="shared" si="5"/>
        <v>0</v>
      </c>
      <c r="U25" s="21"/>
      <c r="V25" s="21"/>
      <c r="W25" s="22">
        <f t="shared" si="6"/>
        <v>0</v>
      </c>
      <c r="X25" s="23"/>
      <c r="Y25" s="24" t="s">
        <v>26</v>
      </c>
      <c r="Z25" s="25" t="str">
        <f t="shared" si="13"/>
        <v/>
      </c>
      <c r="AA25" s="26">
        <v>7.5</v>
      </c>
      <c r="AB25" s="27">
        <f t="shared" si="7"/>
        <v>0</v>
      </c>
      <c r="AC25" s="28">
        <f t="shared" si="10"/>
        <v>0</v>
      </c>
      <c r="AD25" s="28">
        <f t="shared" si="11"/>
        <v>0</v>
      </c>
      <c r="AE25" s="28">
        <f t="shared" si="8"/>
        <v>0</v>
      </c>
      <c r="AF25" s="29">
        <f t="shared" si="12"/>
        <v>0</v>
      </c>
    </row>
    <row r="26" spans="1:32" ht="20.25" customHeight="1" x14ac:dyDescent="0.25">
      <c r="A26" s="19"/>
      <c r="B26" s="20"/>
      <c r="C26" s="21"/>
      <c r="D26" s="21"/>
      <c r="E26" s="22">
        <f t="shared" si="0"/>
        <v>0</v>
      </c>
      <c r="F26" s="21"/>
      <c r="G26" s="21"/>
      <c r="H26" s="22">
        <f t="shared" si="1"/>
        <v>0</v>
      </c>
      <c r="I26" s="21"/>
      <c r="J26" s="21"/>
      <c r="K26" s="22">
        <f t="shared" si="2"/>
        <v>0</v>
      </c>
      <c r="L26" s="21"/>
      <c r="M26" s="21"/>
      <c r="N26" s="22">
        <f t="shared" si="3"/>
        <v>0</v>
      </c>
      <c r="O26" s="21"/>
      <c r="P26" s="21"/>
      <c r="Q26" s="22">
        <f t="shared" si="4"/>
        <v>0</v>
      </c>
      <c r="R26" s="21"/>
      <c r="S26" s="21"/>
      <c r="T26" s="22">
        <f t="shared" si="5"/>
        <v>0</v>
      </c>
      <c r="U26" s="21"/>
      <c r="V26" s="21"/>
      <c r="W26" s="22">
        <f t="shared" si="6"/>
        <v>0</v>
      </c>
      <c r="X26" s="23"/>
      <c r="Y26" s="24" t="s">
        <v>26</v>
      </c>
      <c r="Z26" s="25" t="str">
        <f t="shared" si="13"/>
        <v/>
      </c>
      <c r="AA26" s="26">
        <v>7.5</v>
      </c>
      <c r="AB26" s="27">
        <f t="shared" si="7"/>
        <v>0</v>
      </c>
      <c r="AC26" s="28">
        <f t="shared" si="10"/>
        <v>0</v>
      </c>
      <c r="AD26" s="28">
        <f t="shared" si="11"/>
        <v>0</v>
      </c>
      <c r="AE26" s="28">
        <f t="shared" si="8"/>
        <v>0</v>
      </c>
      <c r="AF26" s="29">
        <f t="shared" si="12"/>
        <v>0</v>
      </c>
    </row>
    <row r="27" spans="1:32" ht="6.75" customHeight="1" x14ac:dyDescent="0.25">
      <c r="A27" s="13"/>
      <c r="B27" s="2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1"/>
      <c r="O27" s="13"/>
      <c r="P27" s="13"/>
      <c r="Q27" s="13"/>
      <c r="R27" s="13"/>
      <c r="S27" s="13"/>
      <c r="T27" s="13"/>
      <c r="U27" s="13"/>
      <c r="V27" s="13"/>
      <c r="W27" s="13"/>
      <c r="X27" s="23"/>
      <c r="Y27" s="32"/>
      <c r="Z27" s="33"/>
      <c r="AA27" s="34"/>
      <c r="AB27" s="13"/>
      <c r="AC27" s="35"/>
      <c r="AD27" s="13"/>
      <c r="AE27" s="13"/>
      <c r="AF27" s="13"/>
    </row>
    <row r="28" spans="1:32" ht="15.75" x14ac:dyDescent="0.25">
      <c r="H28" s="13"/>
      <c r="Z28" s="36"/>
      <c r="AA28" s="59" t="s">
        <v>10</v>
      </c>
      <c r="AB28" s="59"/>
      <c r="AC28" s="37">
        <f>SUM(AC7:AC26)</f>
        <v>2049.75</v>
      </c>
      <c r="AD28" s="37">
        <f t="shared" ref="AD28:AF28" si="14">SUM(AD7:AD26)</f>
        <v>166.25550000000001</v>
      </c>
      <c r="AE28" s="37">
        <f t="shared" si="14"/>
        <v>43.492500000000007</v>
      </c>
      <c r="AF28" s="38">
        <f t="shared" si="14"/>
        <v>2259.498</v>
      </c>
    </row>
    <row r="31" spans="1:32" x14ac:dyDescent="0.25">
      <c r="Z31" s="39">
        <v>169</v>
      </c>
      <c r="AA31" s="54" t="s">
        <v>13</v>
      </c>
      <c r="AB31" s="55"/>
      <c r="AC31" s="55"/>
    </row>
    <row r="32" spans="1:32" x14ac:dyDescent="0.25">
      <c r="Z32" s="40">
        <v>0.13800000000000001</v>
      </c>
      <c r="AA32" s="54" t="s">
        <v>14</v>
      </c>
      <c r="AB32" s="55"/>
      <c r="AC32" s="55"/>
    </row>
    <row r="33" spans="26:32" x14ac:dyDescent="0.25">
      <c r="Z33" s="40">
        <v>0.03</v>
      </c>
      <c r="AA33" s="52" t="s">
        <v>16</v>
      </c>
      <c r="AB33" s="53"/>
      <c r="AC33" s="53"/>
    </row>
    <row r="34" spans="26:32" x14ac:dyDescent="0.25">
      <c r="Z34" s="41">
        <v>192</v>
      </c>
      <c r="AA34" s="52" t="s">
        <v>17</v>
      </c>
      <c r="AB34" s="53"/>
      <c r="AC34" s="53"/>
    </row>
    <row r="35" spans="26:32" x14ac:dyDescent="0.25">
      <c r="Z35" s="41">
        <v>120</v>
      </c>
      <c r="AA35" s="52" t="s">
        <v>15</v>
      </c>
      <c r="AB35" s="53"/>
      <c r="AC35" s="53"/>
    </row>
    <row r="36" spans="26:32" x14ac:dyDescent="0.25">
      <c r="Z36" s="42">
        <v>0.1207</v>
      </c>
      <c r="AA36" s="54" t="s">
        <v>12</v>
      </c>
      <c r="AB36" s="55"/>
      <c r="AC36" s="55"/>
      <c r="AD36" s="56" t="s">
        <v>24</v>
      </c>
      <c r="AE36" s="56"/>
      <c r="AF36" s="56"/>
    </row>
  </sheetData>
  <sheetProtection algorithmName="SHA-512" hashValue="F9KmqRp7L1cY7IP5yJHDC0srcl09GhTO1JEMx8IxajvIRG9O6wBZZmpUhs+oGGT4htCME7Y6IS2c2XitENMBVw==" saltValue="4KhSi6UQxsDL6ucOemInYg==" spinCount="100000" sheet="1" selectLockedCells="1"/>
  <mergeCells count="27">
    <mergeCell ref="C4:D4"/>
    <mergeCell ref="F4:G4"/>
    <mergeCell ref="I4:J4"/>
    <mergeCell ref="L4:M4"/>
    <mergeCell ref="O4:P4"/>
    <mergeCell ref="B2:W2"/>
    <mergeCell ref="Z2:AA2"/>
    <mergeCell ref="AB2:AC2"/>
    <mergeCell ref="Z3:AA3"/>
    <mergeCell ref="AD3:AE3"/>
    <mergeCell ref="AA32:AC32"/>
    <mergeCell ref="R4:S4"/>
    <mergeCell ref="U4:V4"/>
    <mergeCell ref="Y4:Z6"/>
    <mergeCell ref="AA4:AA6"/>
    <mergeCell ref="AB4:AB6"/>
    <mergeCell ref="AC4:AC6"/>
    <mergeCell ref="AD4:AD6"/>
    <mergeCell ref="AE4:AE6"/>
    <mergeCell ref="AF4:AF6"/>
    <mergeCell ref="AA28:AB28"/>
    <mergeCell ref="AA31:AC31"/>
    <mergeCell ref="AA33:AC33"/>
    <mergeCell ref="AA34:AC34"/>
    <mergeCell ref="AA35:AC35"/>
    <mergeCell ref="AA36:AC36"/>
    <mergeCell ref="AD36:AF36"/>
  </mergeCells>
  <conditionalFormatting sqref="E7:E26 H7:H26 K7:K26 N7:N26 Q7:Q26 T7:T26 W7:W26">
    <cfRule type="cellIs" dxfId="7" priority="2" operator="greaterThan">
      <formula>12</formula>
    </cfRule>
  </conditionalFormatting>
  <conditionalFormatting sqref="Z7:Z26">
    <cfRule type="cellIs" dxfId="6" priority="1" operator="equal">
      <formula>0</formula>
    </cfRule>
  </conditionalFormatting>
  <conditionalFormatting sqref="AB3">
    <cfRule type="cellIs" dxfId="5" priority="4" operator="greaterThan">
      <formula>$AF$2</formula>
    </cfRule>
  </conditionalFormatting>
  <conditionalFormatting sqref="AF3">
    <cfRule type="cellIs" dxfId="4" priority="3" operator="greaterThan">
      <formula>$AF$2</formula>
    </cfRule>
  </conditionalFormatting>
  <dataValidations count="2">
    <dataValidation type="list" showInputMessage="1" showErrorMessage="1" sqref="Y7:Y26" xr:uid="{B14FDA3F-5A90-4AE4-B4DC-2B8A3CAB678B}">
      <formula1>$AH$7:$AH$8</formula1>
    </dataValidation>
    <dataValidation type="time" allowBlank="1" showInputMessage="1" showErrorMessage="1" sqref="C7:D26 F7:G26 O7:P26 R7:S26 U7:V26 I7:J26 L7:M26" xr:uid="{8FD4D2B9-ABC8-4896-A172-8D2EA789366D}">
      <formula1>0</formula1>
      <formula2>0.999305555555556</formula2>
    </dataValidation>
  </dataValidations>
  <pageMargins left="0.7" right="0.7" top="0.75" bottom="0.75" header="0.3" footer="0.3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CA29A"/>
    <pageSetUpPr fitToPage="1"/>
  </sheetPr>
  <dimension ref="A2:AV36"/>
  <sheetViews>
    <sheetView showGridLines="0" tabSelected="1" zoomScaleNormal="100" workbookViewId="0">
      <selection activeCell="K10" sqref="K10"/>
    </sheetView>
  </sheetViews>
  <sheetFormatPr defaultColWidth="8.85546875" defaultRowHeight="15" x14ac:dyDescent="0.25"/>
  <cols>
    <col min="1" max="1" width="18.7109375" customWidth="1"/>
    <col min="2" max="2" width="1.28515625" style="9" customWidth="1"/>
    <col min="3" max="6" width="6.7109375" customWidth="1"/>
    <col min="7" max="7" width="3.85546875" customWidth="1"/>
    <col min="8" max="11" width="6.7109375" customWidth="1"/>
    <col min="12" max="12" width="3.85546875" customWidth="1"/>
    <col min="13" max="16" width="6.7109375" customWidth="1"/>
    <col min="17" max="17" width="3.85546875" customWidth="1"/>
    <col min="18" max="21" width="6.7109375" customWidth="1"/>
    <col min="22" max="22" width="3.85546875" customWidth="1"/>
    <col min="23" max="26" width="6.7109375" customWidth="1"/>
    <col min="27" max="27" width="3.85546875" customWidth="1"/>
    <col min="28" max="31" width="6.7109375" customWidth="1"/>
    <col min="32" max="32" width="3.85546875" customWidth="1"/>
    <col min="33" max="36" width="6.7109375" customWidth="1"/>
    <col min="37" max="37" width="3.85546875" customWidth="1"/>
    <col min="38" max="38" width="3.42578125" style="9" customWidth="1"/>
    <col min="39" max="39" width="3.42578125" customWidth="1"/>
    <col min="40" max="40" width="9.28515625" customWidth="1"/>
    <col min="41" max="41" width="6.5703125" customWidth="1"/>
    <col min="42" max="42" width="7.140625" customWidth="1"/>
    <col min="43" max="45" width="8.85546875" customWidth="1"/>
    <col min="48" max="48" width="0" hidden="1" customWidth="1"/>
  </cols>
  <sheetData>
    <row r="2" spans="1:48" ht="18.75" x14ac:dyDescent="0.3">
      <c r="A2" s="43"/>
      <c r="C2" s="78" t="s">
        <v>34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80"/>
      <c r="AL2" s="6"/>
      <c r="AM2" s="6"/>
      <c r="AN2" s="68" t="s">
        <v>35</v>
      </c>
      <c r="AO2" s="68"/>
      <c r="AP2" s="72">
        <v>9000</v>
      </c>
      <c r="AQ2" s="72"/>
      <c r="AS2" s="7" t="s">
        <v>21</v>
      </c>
      <c r="AT2" s="2">
        <v>0.25</v>
      </c>
    </row>
    <row r="3" spans="1:48" ht="14.45" customHeight="1" x14ac:dyDescent="0.25">
      <c r="AN3" s="70"/>
      <c r="AO3" s="70"/>
      <c r="AP3" s="10"/>
      <c r="AQ3" s="11"/>
      <c r="AR3" s="71" t="s">
        <v>22</v>
      </c>
      <c r="AS3" s="71"/>
      <c r="AT3" s="12">
        <f>AT28/(AP2/1.2)</f>
        <v>0.23001706666666666</v>
      </c>
    </row>
    <row r="4" spans="1:48" ht="15.6" customHeight="1" x14ac:dyDescent="0.25">
      <c r="A4" s="45" t="s">
        <v>36</v>
      </c>
      <c r="B4" s="14"/>
      <c r="C4" s="75" t="s">
        <v>0</v>
      </c>
      <c r="D4" s="76"/>
      <c r="E4" s="76"/>
      <c r="F4" s="77"/>
      <c r="G4" s="15"/>
      <c r="H4" s="75" t="s">
        <v>1</v>
      </c>
      <c r="I4" s="76"/>
      <c r="J4" s="76"/>
      <c r="K4" s="77"/>
      <c r="L4" s="15"/>
      <c r="M4" s="75" t="s">
        <v>2</v>
      </c>
      <c r="N4" s="76"/>
      <c r="O4" s="76"/>
      <c r="P4" s="77"/>
      <c r="Q4" s="15"/>
      <c r="R4" s="75" t="s">
        <v>3</v>
      </c>
      <c r="S4" s="76"/>
      <c r="T4" s="76"/>
      <c r="U4" s="77"/>
      <c r="V4" s="15"/>
      <c r="W4" s="75" t="s">
        <v>4</v>
      </c>
      <c r="X4" s="76"/>
      <c r="Y4" s="76"/>
      <c r="Z4" s="77"/>
      <c r="AA4" s="15"/>
      <c r="AB4" s="75" t="s">
        <v>5</v>
      </c>
      <c r="AC4" s="76"/>
      <c r="AD4" s="76"/>
      <c r="AE4" s="77"/>
      <c r="AF4" s="15"/>
      <c r="AG4" s="75" t="s">
        <v>6</v>
      </c>
      <c r="AH4" s="76"/>
      <c r="AI4" s="76"/>
      <c r="AJ4" s="77"/>
      <c r="AK4" s="13"/>
      <c r="AL4" s="14"/>
      <c r="AM4" s="61" t="s">
        <v>25</v>
      </c>
      <c r="AN4" s="62"/>
      <c r="AO4" s="57" t="s">
        <v>23</v>
      </c>
      <c r="AP4" s="57" t="s">
        <v>9</v>
      </c>
      <c r="AQ4" s="57" t="s">
        <v>11</v>
      </c>
      <c r="AR4" s="57" t="s">
        <v>19</v>
      </c>
      <c r="AS4" s="57" t="s">
        <v>18</v>
      </c>
      <c r="AT4" s="58" t="s">
        <v>20</v>
      </c>
    </row>
    <row r="5" spans="1:48" ht="14.45" customHeight="1" x14ac:dyDescent="0.25">
      <c r="A5" s="81">
        <v>45326</v>
      </c>
      <c r="B5" s="16"/>
      <c r="C5" s="17" t="s">
        <v>7</v>
      </c>
      <c r="D5" s="17" t="s">
        <v>8</v>
      </c>
      <c r="E5" s="17" t="s">
        <v>7</v>
      </c>
      <c r="F5" s="17" t="s">
        <v>8</v>
      </c>
      <c r="G5" s="18"/>
      <c r="H5" s="17" t="s">
        <v>7</v>
      </c>
      <c r="I5" s="17" t="s">
        <v>8</v>
      </c>
      <c r="J5" s="17" t="s">
        <v>7</v>
      </c>
      <c r="K5" s="17" t="s">
        <v>8</v>
      </c>
      <c r="L5" s="18"/>
      <c r="M5" s="17" t="s">
        <v>7</v>
      </c>
      <c r="N5" s="17" t="s">
        <v>8</v>
      </c>
      <c r="O5" s="17" t="s">
        <v>7</v>
      </c>
      <c r="P5" s="17" t="s">
        <v>8</v>
      </c>
      <c r="Q5" s="18"/>
      <c r="R5" s="17" t="s">
        <v>7</v>
      </c>
      <c r="S5" s="17" t="s">
        <v>8</v>
      </c>
      <c r="T5" s="17" t="s">
        <v>7</v>
      </c>
      <c r="U5" s="17" t="s">
        <v>8</v>
      </c>
      <c r="V5" s="18"/>
      <c r="W5" s="17" t="s">
        <v>7</v>
      </c>
      <c r="X5" s="17" t="s">
        <v>8</v>
      </c>
      <c r="Y5" s="17" t="s">
        <v>7</v>
      </c>
      <c r="Z5" s="17" t="s">
        <v>8</v>
      </c>
      <c r="AA5" s="18"/>
      <c r="AB5" s="17" t="s">
        <v>7</v>
      </c>
      <c r="AC5" s="17" t="s">
        <v>8</v>
      </c>
      <c r="AD5" s="17" t="s">
        <v>7</v>
      </c>
      <c r="AE5" s="17" t="s">
        <v>8</v>
      </c>
      <c r="AF5" s="18"/>
      <c r="AG5" s="17" t="s">
        <v>7</v>
      </c>
      <c r="AH5" s="17" t="s">
        <v>8</v>
      </c>
      <c r="AI5" s="17" t="s">
        <v>7</v>
      </c>
      <c r="AJ5" s="17" t="s">
        <v>8</v>
      </c>
      <c r="AK5" s="13"/>
      <c r="AL5" s="16"/>
      <c r="AM5" s="61"/>
      <c r="AN5" s="62"/>
      <c r="AO5" s="57"/>
      <c r="AP5" s="57"/>
      <c r="AQ5" s="57"/>
      <c r="AR5" s="57"/>
      <c r="AS5" s="57"/>
      <c r="AT5" s="58"/>
    </row>
    <row r="6" spans="1:48" ht="6.75" customHeight="1" x14ac:dyDescent="0.25">
      <c r="A6" s="13"/>
      <c r="B6" s="1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3"/>
      <c r="AL6" s="16"/>
      <c r="AM6" s="63"/>
      <c r="AN6" s="64"/>
      <c r="AO6" s="57"/>
      <c r="AP6" s="57"/>
      <c r="AQ6" s="57"/>
      <c r="AR6" s="57"/>
      <c r="AS6" s="57"/>
      <c r="AT6" s="58"/>
    </row>
    <row r="7" spans="1:48" ht="20.25" customHeight="1" x14ac:dyDescent="0.25">
      <c r="A7" s="4" t="s">
        <v>28</v>
      </c>
      <c r="B7" s="20"/>
      <c r="C7" s="1">
        <v>0.625</v>
      </c>
      <c r="D7" s="1">
        <v>0.66666666666666663</v>
      </c>
      <c r="E7" s="1"/>
      <c r="F7" s="1"/>
      <c r="G7" s="22">
        <f>IF(C7&gt;D7,(24-((C7-D7)*24)),(D7-C7)*24)+IF(E7&gt;F7,(24-((E7-F7)*24)),(F7-E7)*24)</f>
        <v>0.99999999999999911</v>
      </c>
      <c r="H7" s="1"/>
      <c r="I7" s="1"/>
      <c r="J7" s="1"/>
      <c r="K7" s="1"/>
      <c r="L7" s="22">
        <f>IF(H7&gt;I7,(24-((H7-I7)*24)),(I7-H7)*24)+IF(J7&gt;K7,(24-((J7-K7)*24)),(K7-J7)*24)</f>
        <v>0</v>
      </c>
      <c r="M7" s="1"/>
      <c r="N7" s="1"/>
      <c r="O7" s="1"/>
      <c r="P7" s="1"/>
      <c r="Q7" s="22">
        <f>IF(M7&gt;N7,(24-((M7-N7)*24)),(N7-M7)*24)+IF(O7&gt;P7,(24-((O7-P7)*24)),(P7-O7)*24)</f>
        <v>0</v>
      </c>
      <c r="R7" s="1"/>
      <c r="S7" s="1"/>
      <c r="T7" s="1"/>
      <c r="U7" s="1"/>
      <c r="V7" s="22">
        <f>IF(R7&gt;S7,(24-((R7-S7)*24)),(S7-R7)*24)+IF(T7&gt;U7,(24-((T7-U7)*24)),(U7-T7)*24)</f>
        <v>0</v>
      </c>
      <c r="W7" s="1"/>
      <c r="X7" s="1"/>
      <c r="Y7" s="1"/>
      <c r="Z7" s="1"/>
      <c r="AA7" s="22">
        <f>IF(W7&gt;X7,(24-((W7-X7)*24)),(X7-W7)*24)+IF(Y7&gt;Z7,(24-((Y7-Z7)*24)),(Z7-Y7)*24)</f>
        <v>0</v>
      </c>
      <c r="AB7" s="1"/>
      <c r="AC7" s="1"/>
      <c r="AD7" s="1"/>
      <c r="AE7" s="1"/>
      <c r="AF7" s="22">
        <f>IF(AB7&gt;AC7,(24-((AB7-AC7)*24)),(AC7-AB7)*24)+IF(AD7&gt;AE7,(24-((AD7-AE7)*24)),(AE7-AD7)*24)</f>
        <v>0</v>
      </c>
      <c r="AG7" s="1"/>
      <c r="AH7" s="1"/>
      <c r="AI7" s="1"/>
      <c r="AJ7" s="1"/>
      <c r="AK7" s="22">
        <f>IF(AG7&gt;AH7,(24-((AG7-AH7)*24)),(AH7-AG7)*24)+IF(AI7&gt;AJ7,(24-((AI7-AJ7)*24)),(AJ7-AI7)*24)</f>
        <v>0</v>
      </c>
      <c r="AL7" s="23"/>
      <c r="AM7" s="5" t="s">
        <v>27</v>
      </c>
      <c r="AN7" s="25" t="str">
        <f>IF(A7=A6,"",A7)</f>
        <v>Beverley (Boss)</v>
      </c>
      <c r="AO7" s="3">
        <v>8.5</v>
      </c>
      <c r="AP7" s="27">
        <f t="shared" ref="AP7:AP26" si="0">SUMIF(A:A,AN7,G:G)+SUMIF(A:A,AN7,L:L)+SUMIF(A:A,AN7,Q:Q)+SUMIF(A:A,AN7,V:V)+SUMIF(A:A,AN7,AA:AA)+SUMIF(A:A,AN7,AF:AF)+SUMIF(A:A,AN7,AK:AK)</f>
        <v>0.99999999999999911</v>
      </c>
      <c r="AQ7" s="28">
        <f>IF(AM7="S",AO7,AP7*AO7)</f>
        <v>8.5</v>
      </c>
      <c r="AR7" s="28">
        <f>IF(AQ7&gt;=$AN$31,(AQ7-$AN$31)*$AN$32,0)</f>
        <v>0</v>
      </c>
      <c r="AS7" s="28">
        <f t="shared" ref="AS7:AS26" si="1">IF(AQ7&gt;=$AN$34,(AQ7-$AN$35)*$AN$33,0)</f>
        <v>0</v>
      </c>
      <c r="AT7" s="29">
        <f>SUM(AQ7:AS7)</f>
        <v>8.5</v>
      </c>
      <c r="AV7" s="30" t="s">
        <v>26</v>
      </c>
    </row>
    <row r="8" spans="1:48" ht="20.25" customHeight="1" x14ac:dyDescent="0.25">
      <c r="A8" s="4" t="s">
        <v>29</v>
      </c>
      <c r="B8" s="20"/>
      <c r="C8" s="1">
        <v>0.41666666666666669</v>
      </c>
      <c r="D8" s="1">
        <v>0.58333333333333337</v>
      </c>
      <c r="E8" s="1"/>
      <c r="F8" s="1"/>
      <c r="G8" s="22">
        <f t="shared" ref="G8:G26" si="2">IF(C8&gt;D8,(24-((C8-D8)*24)),(D8-C8)*24)+IF(E8&gt;F8,(24-((E8-F8)*24)),(F8-E8)*24)</f>
        <v>4</v>
      </c>
      <c r="H8" s="1"/>
      <c r="I8" s="1"/>
      <c r="J8" s="1"/>
      <c r="K8" s="1"/>
      <c r="L8" s="22">
        <f t="shared" ref="L8:L26" si="3">IF(H8&gt;I8,(24-((H8-I8)*24)),(I8-H8)*24)+IF(J8&gt;K8,(24-((J8-K8)*24)),(K8-J8)*24)</f>
        <v>0</v>
      </c>
      <c r="M8" s="1">
        <v>0.41666666666666669</v>
      </c>
      <c r="N8" s="1">
        <v>0.58333333333333337</v>
      </c>
      <c r="O8" s="1"/>
      <c r="P8" s="1"/>
      <c r="Q8" s="22">
        <f t="shared" ref="Q8:Q26" si="4">IF(M8&gt;N8,(24-((M8-N8)*24)),(N8-M8)*24)+IF(O8&gt;P8,(24-((O8-P8)*24)),(P8-O8)*24)</f>
        <v>4</v>
      </c>
      <c r="R8" s="1"/>
      <c r="S8" s="1"/>
      <c r="T8" s="1"/>
      <c r="U8" s="1"/>
      <c r="V8" s="22">
        <f t="shared" ref="V8:V26" si="5">IF(R8&gt;S8,(24-((R8-S8)*24)),(S8-R8)*24)+IF(T8&gt;U8,(24-((T8-U8)*24)),(U8-T8)*24)</f>
        <v>0</v>
      </c>
      <c r="W8" s="1">
        <v>0.41666666666666669</v>
      </c>
      <c r="X8" s="1">
        <v>0.58333333333333337</v>
      </c>
      <c r="Y8" s="1"/>
      <c r="Z8" s="1"/>
      <c r="AA8" s="22">
        <f t="shared" ref="AA8:AA26" si="6">IF(W8&gt;X8,(24-((W8-X8)*24)),(X8-W8)*24)+IF(Y8&gt;Z8,(24-((Y8-Z8)*24)),(Z8-Y8)*24)</f>
        <v>4</v>
      </c>
      <c r="AB8" s="1">
        <v>0.41666666666666669</v>
      </c>
      <c r="AC8" s="1">
        <v>0.58333333333333337</v>
      </c>
      <c r="AD8" s="1"/>
      <c r="AE8" s="1"/>
      <c r="AF8" s="22">
        <f t="shared" ref="AF8:AF26" si="7">IF(AB8&gt;AC8,(24-((AB8-AC8)*24)),(AC8-AB8)*24)+IF(AD8&gt;AE8,(24-((AD8-AE8)*24)),(AE8-AD8)*24)</f>
        <v>4</v>
      </c>
      <c r="AG8" s="1"/>
      <c r="AH8" s="1"/>
      <c r="AI8" s="1"/>
      <c r="AJ8" s="1"/>
      <c r="AK8" s="22">
        <f t="shared" ref="AK8:AK26" si="8">IF(AG8&gt;AH8,(24-((AG8-AH8)*24)),(AH8-AG8)*24)+IF(AI8&gt;AJ8,(24-((AI8-AJ8)*24)),(AJ8-AI8)*24)</f>
        <v>0</v>
      </c>
      <c r="AL8" s="23"/>
      <c r="AM8" s="5" t="s">
        <v>26</v>
      </c>
      <c r="AN8" s="25" t="str">
        <f t="shared" ref="AN8" si="9">IF(A8=A7,"",A8)</f>
        <v>Dave Smith (Chef)</v>
      </c>
      <c r="AO8" s="3">
        <v>15</v>
      </c>
      <c r="AP8" s="27">
        <f t="shared" si="0"/>
        <v>44.999999999999993</v>
      </c>
      <c r="AQ8" s="28">
        <f t="shared" ref="AQ8:AQ26" si="10">IF(AM8="S",AO8,AP8*AO8)</f>
        <v>674.99999999999989</v>
      </c>
      <c r="AR8" s="28">
        <f t="shared" ref="AR8:AR26" si="11">IF(AQ8&gt;=$AN$31,(AQ8-$AN$31)*$AN$32,0)</f>
        <v>68.999999999999986</v>
      </c>
      <c r="AS8" s="28">
        <f t="shared" si="1"/>
        <v>16.649999999999995</v>
      </c>
      <c r="AT8" s="29">
        <f t="shared" ref="AT8:AT26" si="12">SUM(AQ8:AS8)</f>
        <v>760.64999999999986</v>
      </c>
      <c r="AV8" t="s">
        <v>27</v>
      </c>
    </row>
    <row r="9" spans="1:48" ht="20.25" customHeight="1" x14ac:dyDescent="0.25">
      <c r="A9" s="4" t="s">
        <v>29</v>
      </c>
      <c r="B9" s="20"/>
      <c r="C9" s="1">
        <v>0.70833333333333337</v>
      </c>
      <c r="D9" s="1">
        <v>0.91666666666666663</v>
      </c>
      <c r="E9" s="1"/>
      <c r="F9" s="1"/>
      <c r="G9" s="22">
        <f t="shared" si="2"/>
        <v>4.9999999999999982</v>
      </c>
      <c r="H9" s="1">
        <v>0.5</v>
      </c>
      <c r="I9" s="1">
        <v>0.66666666666666663</v>
      </c>
      <c r="J9" s="1">
        <v>0.70833333333333337</v>
      </c>
      <c r="K9" s="1">
        <v>0.83333333333333337</v>
      </c>
      <c r="L9" s="22">
        <f t="shared" si="3"/>
        <v>6.9999999999999991</v>
      </c>
      <c r="M9" s="1">
        <v>0.70833333333333337</v>
      </c>
      <c r="N9" s="1">
        <v>0.95833333333333337</v>
      </c>
      <c r="O9" s="1"/>
      <c r="P9" s="1"/>
      <c r="Q9" s="22">
        <f t="shared" si="4"/>
        <v>6</v>
      </c>
      <c r="R9" s="1"/>
      <c r="S9" s="1"/>
      <c r="T9" s="1"/>
      <c r="U9" s="1"/>
      <c r="V9" s="22">
        <f t="shared" si="5"/>
        <v>0</v>
      </c>
      <c r="W9" s="1">
        <v>0.70833333333333337</v>
      </c>
      <c r="X9" s="1">
        <v>0.91666666666666663</v>
      </c>
      <c r="Y9" s="1"/>
      <c r="Z9" s="1"/>
      <c r="AA9" s="22">
        <f t="shared" si="6"/>
        <v>4.9999999999999982</v>
      </c>
      <c r="AB9" s="1">
        <v>0.70833333333333337</v>
      </c>
      <c r="AC9" s="1">
        <v>0.95833333333333337</v>
      </c>
      <c r="AD9" s="1"/>
      <c r="AE9" s="1"/>
      <c r="AF9" s="22">
        <f t="shared" si="7"/>
        <v>6</v>
      </c>
      <c r="AG9" s="1"/>
      <c r="AH9" s="1"/>
      <c r="AI9" s="1"/>
      <c r="AJ9" s="1"/>
      <c r="AK9" s="22">
        <f t="shared" si="8"/>
        <v>0</v>
      </c>
      <c r="AL9" s="23"/>
      <c r="AM9" s="5" t="s">
        <v>26</v>
      </c>
      <c r="AN9" s="25" t="str">
        <f>IF(A9=A8,"",A9)</f>
        <v/>
      </c>
      <c r="AO9" s="3">
        <v>15</v>
      </c>
      <c r="AP9" s="27">
        <f t="shared" si="0"/>
        <v>0</v>
      </c>
      <c r="AQ9" s="28">
        <f t="shared" si="10"/>
        <v>0</v>
      </c>
      <c r="AR9" s="28">
        <f t="shared" si="11"/>
        <v>0</v>
      </c>
      <c r="AS9" s="28">
        <f t="shared" si="1"/>
        <v>0</v>
      </c>
      <c r="AT9" s="29">
        <f t="shared" si="12"/>
        <v>0</v>
      </c>
    </row>
    <row r="10" spans="1:48" ht="20.25" customHeight="1" x14ac:dyDescent="0.25">
      <c r="A10" s="4" t="s">
        <v>30</v>
      </c>
      <c r="B10" s="20"/>
      <c r="C10" s="1">
        <v>0.58333333333333337</v>
      </c>
      <c r="D10" s="1">
        <v>0.95833333333333337</v>
      </c>
      <c r="E10" s="1"/>
      <c r="F10" s="1"/>
      <c r="G10" s="22">
        <f t="shared" si="2"/>
        <v>9</v>
      </c>
      <c r="H10" s="1"/>
      <c r="I10" s="1"/>
      <c r="J10" s="1"/>
      <c r="K10" s="1"/>
      <c r="L10" s="22">
        <f t="shared" si="3"/>
        <v>0</v>
      </c>
      <c r="M10" s="1"/>
      <c r="N10" s="1"/>
      <c r="O10" s="1"/>
      <c r="P10" s="1"/>
      <c r="Q10" s="22">
        <f t="shared" si="4"/>
        <v>0</v>
      </c>
      <c r="R10" s="1">
        <v>0.58333333333333337</v>
      </c>
      <c r="S10" s="1">
        <v>0.97916666666666663</v>
      </c>
      <c r="T10" s="1"/>
      <c r="U10" s="1"/>
      <c r="V10" s="22">
        <f t="shared" si="5"/>
        <v>9.4999999999999982</v>
      </c>
      <c r="W10" s="1">
        <v>0.70833333333333337</v>
      </c>
      <c r="X10" s="1">
        <v>0.91666666666666663</v>
      </c>
      <c r="Y10" s="1"/>
      <c r="Z10" s="1"/>
      <c r="AA10" s="22">
        <f t="shared" si="6"/>
        <v>4.9999999999999982</v>
      </c>
      <c r="AB10" s="1">
        <v>0.70833333333333337</v>
      </c>
      <c r="AC10" s="1">
        <v>6.25E-2</v>
      </c>
      <c r="AD10" s="1"/>
      <c r="AE10" s="1"/>
      <c r="AF10" s="22">
        <f t="shared" si="7"/>
        <v>8.5</v>
      </c>
      <c r="AG10" s="1">
        <v>0.70833333333333337</v>
      </c>
      <c r="AH10" s="1">
        <v>0.91666666666666663</v>
      </c>
      <c r="AI10" s="1"/>
      <c r="AJ10" s="1"/>
      <c r="AK10" s="22">
        <f t="shared" si="8"/>
        <v>4.9999999999999982</v>
      </c>
      <c r="AL10" s="23"/>
      <c r="AM10" s="5" t="s">
        <v>26</v>
      </c>
      <c r="AN10" s="25" t="str">
        <f t="shared" ref="AN10:AN26" si="13">IF(A10=A9,"",A10)</f>
        <v>Mary Jones (F/T Bar)</v>
      </c>
      <c r="AO10" s="3">
        <v>9</v>
      </c>
      <c r="AP10" s="27">
        <f t="shared" si="0"/>
        <v>37</v>
      </c>
      <c r="AQ10" s="28">
        <f t="shared" si="10"/>
        <v>333</v>
      </c>
      <c r="AR10" s="28">
        <f t="shared" si="11"/>
        <v>21.804000000000002</v>
      </c>
      <c r="AS10" s="28">
        <f t="shared" si="1"/>
        <v>6.39</v>
      </c>
      <c r="AT10" s="29">
        <f t="shared" si="12"/>
        <v>361.19399999999996</v>
      </c>
    </row>
    <row r="11" spans="1:48" ht="20.25" customHeight="1" x14ac:dyDescent="0.25">
      <c r="A11" s="4" t="s">
        <v>32</v>
      </c>
      <c r="B11" s="20"/>
      <c r="C11" s="1"/>
      <c r="D11" s="1"/>
      <c r="E11" s="1"/>
      <c r="F11" s="1"/>
      <c r="G11" s="22">
        <f t="shared" si="2"/>
        <v>0</v>
      </c>
      <c r="H11" s="1">
        <v>0.625</v>
      </c>
      <c r="I11" s="1">
        <v>0.97916666666666663</v>
      </c>
      <c r="J11" s="1"/>
      <c r="K11" s="1"/>
      <c r="L11" s="22">
        <f t="shared" si="3"/>
        <v>8.5</v>
      </c>
      <c r="M11" s="1">
        <v>0.58333333333333337</v>
      </c>
      <c r="N11" s="1">
        <v>0.95833333333333337</v>
      </c>
      <c r="O11" s="1"/>
      <c r="P11" s="1"/>
      <c r="Q11" s="22">
        <f t="shared" si="4"/>
        <v>9</v>
      </c>
      <c r="R11" s="1"/>
      <c r="S11" s="1"/>
      <c r="T11" s="1"/>
      <c r="U11" s="1"/>
      <c r="V11" s="22">
        <f t="shared" si="5"/>
        <v>0</v>
      </c>
      <c r="W11" s="1">
        <v>0.75</v>
      </c>
      <c r="X11" s="1">
        <v>6.25E-2</v>
      </c>
      <c r="Y11" s="1"/>
      <c r="Z11" s="1"/>
      <c r="AA11" s="22">
        <f t="shared" si="6"/>
        <v>7.5</v>
      </c>
      <c r="AB11" s="1">
        <v>0.75</v>
      </c>
      <c r="AC11" s="1">
        <v>6.25E-2</v>
      </c>
      <c r="AD11" s="1"/>
      <c r="AE11" s="1"/>
      <c r="AF11" s="22">
        <f t="shared" si="7"/>
        <v>7.5</v>
      </c>
      <c r="AG11" s="1">
        <v>0.45833333333333331</v>
      </c>
      <c r="AH11" s="1">
        <v>0.625</v>
      </c>
      <c r="AI11" s="1"/>
      <c r="AJ11" s="1"/>
      <c r="AK11" s="22">
        <f t="shared" si="8"/>
        <v>4</v>
      </c>
      <c r="AL11" s="23"/>
      <c r="AM11" s="5" t="s">
        <v>26</v>
      </c>
      <c r="AN11" s="25" t="str">
        <f t="shared" si="13"/>
        <v>Bob Brown (F/T Bar)</v>
      </c>
      <c r="AO11" s="3">
        <v>8.5</v>
      </c>
      <c r="AP11" s="27">
        <f t="shared" si="0"/>
        <v>36.5</v>
      </c>
      <c r="AQ11" s="28">
        <f t="shared" si="10"/>
        <v>310.25</v>
      </c>
      <c r="AR11" s="28">
        <f t="shared" si="11"/>
        <v>18.6645</v>
      </c>
      <c r="AS11" s="28">
        <f t="shared" si="1"/>
        <v>5.7074999999999996</v>
      </c>
      <c r="AT11" s="29">
        <f t="shared" si="12"/>
        <v>334.62199999999996</v>
      </c>
    </row>
    <row r="12" spans="1:48" ht="20.25" customHeight="1" x14ac:dyDescent="0.25">
      <c r="A12" s="4" t="s">
        <v>31</v>
      </c>
      <c r="B12" s="20"/>
      <c r="C12" s="1"/>
      <c r="D12" s="1"/>
      <c r="E12" s="1"/>
      <c r="F12" s="1"/>
      <c r="G12" s="22">
        <f t="shared" si="2"/>
        <v>0</v>
      </c>
      <c r="H12" s="1">
        <v>0.41666666666666669</v>
      </c>
      <c r="I12" s="1">
        <v>0.58333333333333337</v>
      </c>
      <c r="J12" s="1"/>
      <c r="K12" s="1"/>
      <c r="L12" s="22">
        <f t="shared" si="3"/>
        <v>4</v>
      </c>
      <c r="M12" s="1"/>
      <c r="N12" s="1"/>
      <c r="O12" s="1"/>
      <c r="P12" s="1"/>
      <c r="Q12" s="22">
        <f t="shared" si="4"/>
        <v>0</v>
      </c>
      <c r="R12" s="1">
        <v>0.41666666666666669</v>
      </c>
      <c r="S12" s="1">
        <v>0.58333333333333337</v>
      </c>
      <c r="T12" s="1"/>
      <c r="U12" s="1"/>
      <c r="V12" s="22">
        <f t="shared" si="5"/>
        <v>4</v>
      </c>
      <c r="W12" s="1">
        <v>0.70833333333333337</v>
      </c>
      <c r="X12" s="1">
        <v>0.91666666666666663</v>
      </c>
      <c r="Y12" s="1"/>
      <c r="Z12" s="1"/>
      <c r="AA12" s="22">
        <f t="shared" si="6"/>
        <v>4.9999999999999982</v>
      </c>
      <c r="AB12" s="1">
        <v>0.70833333333333337</v>
      </c>
      <c r="AC12" s="1">
        <v>0.91666666666666663</v>
      </c>
      <c r="AD12" s="1"/>
      <c r="AE12" s="1"/>
      <c r="AF12" s="22">
        <f t="shared" si="7"/>
        <v>4.9999999999999982</v>
      </c>
      <c r="AG12" s="1">
        <v>0.41666666666666669</v>
      </c>
      <c r="AH12" s="1">
        <v>0.625</v>
      </c>
      <c r="AI12" s="1"/>
      <c r="AJ12" s="1"/>
      <c r="AK12" s="22">
        <f t="shared" si="8"/>
        <v>5</v>
      </c>
      <c r="AL12" s="23"/>
      <c r="AM12" s="5" t="s">
        <v>26</v>
      </c>
      <c r="AN12" s="25" t="str">
        <f t="shared" si="13"/>
        <v>Sarah Smith (P/T chef)</v>
      </c>
      <c r="AO12" s="3">
        <v>8.5</v>
      </c>
      <c r="AP12" s="27">
        <f t="shared" si="0"/>
        <v>29</v>
      </c>
      <c r="AQ12" s="28">
        <f t="shared" si="10"/>
        <v>246.5</v>
      </c>
      <c r="AR12" s="28">
        <f t="shared" si="11"/>
        <v>9.8670000000000009</v>
      </c>
      <c r="AS12" s="28">
        <f t="shared" si="1"/>
        <v>3.7949999999999999</v>
      </c>
      <c r="AT12" s="29">
        <f t="shared" si="12"/>
        <v>260.16200000000003</v>
      </c>
    </row>
    <row r="13" spans="1:48" ht="20.25" customHeight="1" x14ac:dyDescent="0.25">
      <c r="A13" s="4" t="s">
        <v>31</v>
      </c>
      <c r="B13" s="20"/>
      <c r="C13" s="1"/>
      <c r="D13" s="1"/>
      <c r="E13" s="1"/>
      <c r="F13" s="1"/>
      <c r="G13" s="22">
        <f t="shared" si="2"/>
        <v>0</v>
      </c>
      <c r="H13" s="1"/>
      <c r="I13" s="1"/>
      <c r="J13" s="1"/>
      <c r="K13" s="1"/>
      <c r="L13" s="22">
        <f t="shared" si="3"/>
        <v>0</v>
      </c>
      <c r="M13" s="1"/>
      <c r="N13" s="1"/>
      <c r="O13" s="1"/>
      <c r="P13" s="1"/>
      <c r="Q13" s="22">
        <f t="shared" si="4"/>
        <v>0</v>
      </c>
      <c r="R13" s="1">
        <v>0.70833333333333337</v>
      </c>
      <c r="S13" s="1">
        <v>0.95833333333333337</v>
      </c>
      <c r="T13" s="1"/>
      <c r="U13" s="1"/>
      <c r="V13" s="22">
        <f t="shared" si="5"/>
        <v>6</v>
      </c>
      <c r="W13" s="1"/>
      <c r="X13" s="1"/>
      <c r="Y13" s="1"/>
      <c r="Z13" s="1"/>
      <c r="AA13" s="22">
        <f t="shared" si="6"/>
        <v>0</v>
      </c>
      <c r="AB13" s="1"/>
      <c r="AC13" s="1"/>
      <c r="AD13" s="1"/>
      <c r="AE13" s="1"/>
      <c r="AF13" s="22">
        <f t="shared" si="7"/>
        <v>0</v>
      </c>
      <c r="AG13" s="1"/>
      <c r="AH13" s="1"/>
      <c r="AI13" s="1"/>
      <c r="AJ13" s="1"/>
      <c r="AK13" s="22">
        <f t="shared" si="8"/>
        <v>0</v>
      </c>
      <c r="AL13" s="23"/>
      <c r="AM13" s="5" t="s">
        <v>26</v>
      </c>
      <c r="AN13" s="25" t="str">
        <f t="shared" si="13"/>
        <v/>
      </c>
      <c r="AO13" s="3">
        <v>8.5</v>
      </c>
      <c r="AP13" s="27">
        <f t="shared" si="0"/>
        <v>0</v>
      </c>
      <c r="AQ13" s="28">
        <f t="shared" si="10"/>
        <v>0</v>
      </c>
      <c r="AR13" s="28">
        <f t="shared" si="11"/>
        <v>0</v>
      </c>
      <c r="AS13" s="28">
        <f t="shared" si="1"/>
        <v>0</v>
      </c>
      <c r="AT13" s="29">
        <f t="shared" si="12"/>
        <v>0</v>
      </c>
    </row>
    <row r="14" spans="1:48" ht="20.25" customHeight="1" x14ac:dyDescent="0.25">
      <c r="A14" s="4"/>
      <c r="B14" s="20"/>
      <c r="C14" s="1"/>
      <c r="D14" s="1"/>
      <c r="E14" s="1"/>
      <c r="F14" s="1"/>
      <c r="G14" s="22">
        <f t="shared" si="2"/>
        <v>0</v>
      </c>
      <c r="H14" s="1"/>
      <c r="I14" s="1"/>
      <c r="J14" s="1"/>
      <c r="K14" s="1"/>
      <c r="L14" s="22">
        <f t="shared" si="3"/>
        <v>0</v>
      </c>
      <c r="M14" s="1"/>
      <c r="N14" s="1"/>
      <c r="O14" s="1"/>
      <c r="P14" s="1"/>
      <c r="Q14" s="22">
        <f t="shared" si="4"/>
        <v>0</v>
      </c>
      <c r="R14" s="1"/>
      <c r="S14" s="1"/>
      <c r="T14" s="1"/>
      <c r="U14" s="1"/>
      <c r="V14" s="22">
        <f t="shared" si="5"/>
        <v>0</v>
      </c>
      <c r="W14" s="1"/>
      <c r="X14" s="1"/>
      <c r="Y14" s="1"/>
      <c r="Z14" s="1"/>
      <c r="AA14" s="22">
        <f t="shared" si="6"/>
        <v>0</v>
      </c>
      <c r="AB14" s="1"/>
      <c r="AC14" s="1"/>
      <c r="AD14" s="1"/>
      <c r="AE14" s="1"/>
      <c r="AF14" s="22">
        <f t="shared" si="7"/>
        <v>0</v>
      </c>
      <c r="AG14" s="1"/>
      <c r="AH14" s="1"/>
      <c r="AI14" s="1"/>
      <c r="AJ14" s="1"/>
      <c r="AK14" s="22">
        <f t="shared" si="8"/>
        <v>0</v>
      </c>
      <c r="AL14" s="23"/>
      <c r="AM14" s="5" t="s">
        <v>26</v>
      </c>
      <c r="AN14" s="25">
        <f t="shared" si="13"/>
        <v>0</v>
      </c>
      <c r="AO14" s="3">
        <v>7.5</v>
      </c>
      <c r="AP14" s="27">
        <f t="shared" si="0"/>
        <v>0</v>
      </c>
      <c r="AQ14" s="28">
        <f t="shared" si="10"/>
        <v>0</v>
      </c>
      <c r="AR14" s="28">
        <f t="shared" si="11"/>
        <v>0</v>
      </c>
      <c r="AS14" s="28">
        <f t="shared" si="1"/>
        <v>0</v>
      </c>
      <c r="AT14" s="29">
        <f t="shared" si="12"/>
        <v>0</v>
      </c>
    </row>
    <row r="15" spans="1:48" ht="20.25" customHeight="1" x14ac:dyDescent="0.25">
      <c r="A15" s="4"/>
      <c r="B15" s="20"/>
      <c r="C15" s="1"/>
      <c r="D15" s="1"/>
      <c r="E15" s="1"/>
      <c r="F15" s="1"/>
      <c r="G15" s="22">
        <f t="shared" si="2"/>
        <v>0</v>
      </c>
      <c r="H15" s="1"/>
      <c r="I15" s="1"/>
      <c r="J15" s="1"/>
      <c r="K15" s="1"/>
      <c r="L15" s="22">
        <f t="shared" si="3"/>
        <v>0</v>
      </c>
      <c r="M15" s="1"/>
      <c r="N15" s="1"/>
      <c r="O15" s="1"/>
      <c r="P15" s="1"/>
      <c r="Q15" s="22">
        <f t="shared" si="4"/>
        <v>0</v>
      </c>
      <c r="R15" s="1"/>
      <c r="S15" s="1"/>
      <c r="T15" s="1"/>
      <c r="U15" s="1"/>
      <c r="V15" s="22">
        <f t="shared" si="5"/>
        <v>0</v>
      </c>
      <c r="W15" s="1"/>
      <c r="X15" s="1"/>
      <c r="Y15" s="1"/>
      <c r="Z15" s="1"/>
      <c r="AA15" s="22">
        <f t="shared" si="6"/>
        <v>0</v>
      </c>
      <c r="AB15" s="1"/>
      <c r="AC15" s="1"/>
      <c r="AD15" s="1"/>
      <c r="AE15" s="1"/>
      <c r="AF15" s="22">
        <f t="shared" si="7"/>
        <v>0</v>
      </c>
      <c r="AG15" s="1"/>
      <c r="AH15" s="1"/>
      <c r="AI15" s="1"/>
      <c r="AJ15" s="1"/>
      <c r="AK15" s="22">
        <f t="shared" si="8"/>
        <v>0</v>
      </c>
      <c r="AL15" s="23"/>
      <c r="AM15" s="5" t="s">
        <v>26</v>
      </c>
      <c r="AN15" s="25" t="str">
        <f t="shared" si="13"/>
        <v/>
      </c>
      <c r="AO15" s="3">
        <v>7.5</v>
      </c>
      <c r="AP15" s="27">
        <f t="shared" si="0"/>
        <v>0</v>
      </c>
      <c r="AQ15" s="28">
        <f t="shared" si="10"/>
        <v>0</v>
      </c>
      <c r="AR15" s="28">
        <f t="shared" si="11"/>
        <v>0</v>
      </c>
      <c r="AS15" s="28">
        <f t="shared" si="1"/>
        <v>0</v>
      </c>
      <c r="AT15" s="29">
        <f t="shared" si="12"/>
        <v>0</v>
      </c>
    </row>
    <row r="16" spans="1:48" ht="20.25" customHeight="1" x14ac:dyDescent="0.25">
      <c r="A16" s="4"/>
      <c r="B16" s="20"/>
      <c r="C16" s="1"/>
      <c r="D16" s="1"/>
      <c r="E16" s="1"/>
      <c r="F16" s="1"/>
      <c r="G16" s="22">
        <f t="shared" si="2"/>
        <v>0</v>
      </c>
      <c r="H16" s="1"/>
      <c r="I16" s="1"/>
      <c r="J16" s="1"/>
      <c r="K16" s="1"/>
      <c r="L16" s="22">
        <f t="shared" si="3"/>
        <v>0</v>
      </c>
      <c r="M16" s="1"/>
      <c r="N16" s="1"/>
      <c r="O16" s="1"/>
      <c r="P16" s="1"/>
      <c r="Q16" s="22">
        <f t="shared" si="4"/>
        <v>0</v>
      </c>
      <c r="R16" s="1"/>
      <c r="S16" s="1"/>
      <c r="T16" s="1"/>
      <c r="U16" s="1"/>
      <c r="V16" s="22">
        <f t="shared" si="5"/>
        <v>0</v>
      </c>
      <c r="W16" s="1"/>
      <c r="X16" s="1"/>
      <c r="Y16" s="1"/>
      <c r="Z16" s="1"/>
      <c r="AA16" s="22">
        <f t="shared" si="6"/>
        <v>0</v>
      </c>
      <c r="AB16" s="1"/>
      <c r="AC16" s="1"/>
      <c r="AD16" s="1"/>
      <c r="AE16" s="1"/>
      <c r="AF16" s="22">
        <f t="shared" si="7"/>
        <v>0</v>
      </c>
      <c r="AG16" s="1"/>
      <c r="AH16" s="1"/>
      <c r="AI16" s="1"/>
      <c r="AJ16" s="1"/>
      <c r="AK16" s="22">
        <f t="shared" si="8"/>
        <v>0</v>
      </c>
      <c r="AL16" s="23"/>
      <c r="AM16" s="5" t="s">
        <v>26</v>
      </c>
      <c r="AN16" s="25" t="str">
        <f t="shared" si="13"/>
        <v/>
      </c>
      <c r="AO16" s="3">
        <v>11</v>
      </c>
      <c r="AP16" s="27">
        <f t="shared" si="0"/>
        <v>0</v>
      </c>
      <c r="AQ16" s="28">
        <f t="shared" si="10"/>
        <v>0</v>
      </c>
      <c r="AR16" s="28">
        <f t="shared" si="11"/>
        <v>0</v>
      </c>
      <c r="AS16" s="28">
        <f t="shared" si="1"/>
        <v>0</v>
      </c>
      <c r="AT16" s="29">
        <f t="shared" si="12"/>
        <v>0</v>
      </c>
    </row>
    <row r="17" spans="1:46" ht="20.25" customHeight="1" x14ac:dyDescent="0.25">
      <c r="A17" s="4"/>
      <c r="B17" s="20"/>
      <c r="C17" s="1"/>
      <c r="D17" s="1"/>
      <c r="E17" s="1"/>
      <c r="F17" s="1"/>
      <c r="G17" s="22">
        <f t="shared" si="2"/>
        <v>0</v>
      </c>
      <c r="H17" s="1"/>
      <c r="I17" s="1"/>
      <c r="J17" s="1"/>
      <c r="K17" s="1"/>
      <c r="L17" s="22">
        <f t="shared" si="3"/>
        <v>0</v>
      </c>
      <c r="M17" s="1"/>
      <c r="N17" s="1"/>
      <c r="O17" s="1"/>
      <c r="P17" s="1"/>
      <c r="Q17" s="22">
        <f t="shared" si="4"/>
        <v>0</v>
      </c>
      <c r="R17" s="1"/>
      <c r="S17" s="1"/>
      <c r="T17" s="1"/>
      <c r="U17" s="1"/>
      <c r="V17" s="22">
        <f t="shared" si="5"/>
        <v>0</v>
      </c>
      <c r="W17" s="1"/>
      <c r="X17" s="1"/>
      <c r="Y17" s="1"/>
      <c r="Z17" s="1"/>
      <c r="AA17" s="22">
        <f t="shared" si="6"/>
        <v>0</v>
      </c>
      <c r="AB17" s="1"/>
      <c r="AC17" s="1"/>
      <c r="AD17" s="1"/>
      <c r="AE17" s="1"/>
      <c r="AF17" s="22">
        <f t="shared" si="7"/>
        <v>0</v>
      </c>
      <c r="AG17" s="1"/>
      <c r="AH17" s="1"/>
      <c r="AI17" s="1"/>
      <c r="AJ17" s="1"/>
      <c r="AK17" s="22">
        <f t="shared" si="8"/>
        <v>0</v>
      </c>
      <c r="AL17" s="23"/>
      <c r="AM17" s="5" t="s">
        <v>26</v>
      </c>
      <c r="AN17" s="25" t="str">
        <f t="shared" si="13"/>
        <v/>
      </c>
      <c r="AO17" s="3">
        <v>7.5</v>
      </c>
      <c r="AP17" s="27">
        <f t="shared" si="0"/>
        <v>0</v>
      </c>
      <c r="AQ17" s="28">
        <f t="shared" si="10"/>
        <v>0</v>
      </c>
      <c r="AR17" s="28">
        <f t="shared" si="11"/>
        <v>0</v>
      </c>
      <c r="AS17" s="28">
        <f t="shared" si="1"/>
        <v>0</v>
      </c>
      <c r="AT17" s="29">
        <f t="shared" si="12"/>
        <v>0</v>
      </c>
    </row>
    <row r="18" spans="1:46" ht="20.25" customHeight="1" x14ac:dyDescent="0.25">
      <c r="A18" s="4"/>
      <c r="B18" s="20"/>
      <c r="C18" s="1"/>
      <c r="D18" s="1"/>
      <c r="E18" s="1"/>
      <c r="F18" s="1"/>
      <c r="G18" s="22">
        <f t="shared" si="2"/>
        <v>0</v>
      </c>
      <c r="H18" s="1"/>
      <c r="I18" s="1"/>
      <c r="J18" s="1"/>
      <c r="K18" s="1"/>
      <c r="L18" s="22">
        <f t="shared" si="3"/>
        <v>0</v>
      </c>
      <c r="M18" s="1"/>
      <c r="N18" s="1"/>
      <c r="O18" s="1"/>
      <c r="P18" s="1"/>
      <c r="Q18" s="22">
        <f t="shared" si="4"/>
        <v>0</v>
      </c>
      <c r="R18" s="1"/>
      <c r="S18" s="1"/>
      <c r="T18" s="1"/>
      <c r="U18" s="1"/>
      <c r="V18" s="22">
        <f t="shared" si="5"/>
        <v>0</v>
      </c>
      <c r="W18" s="1"/>
      <c r="X18" s="1"/>
      <c r="Y18" s="1"/>
      <c r="Z18" s="1"/>
      <c r="AA18" s="22">
        <f t="shared" si="6"/>
        <v>0</v>
      </c>
      <c r="AB18" s="1"/>
      <c r="AC18" s="1"/>
      <c r="AD18" s="1"/>
      <c r="AE18" s="1"/>
      <c r="AF18" s="22">
        <f t="shared" si="7"/>
        <v>0</v>
      </c>
      <c r="AG18" s="1"/>
      <c r="AH18" s="1"/>
      <c r="AI18" s="1"/>
      <c r="AJ18" s="1"/>
      <c r="AK18" s="22">
        <f t="shared" si="8"/>
        <v>0</v>
      </c>
      <c r="AL18" s="23"/>
      <c r="AM18" s="5" t="s">
        <v>26</v>
      </c>
      <c r="AN18" s="25" t="str">
        <f t="shared" si="13"/>
        <v/>
      </c>
      <c r="AO18" s="3">
        <v>7.5</v>
      </c>
      <c r="AP18" s="27">
        <f t="shared" si="0"/>
        <v>0</v>
      </c>
      <c r="AQ18" s="28">
        <f t="shared" si="10"/>
        <v>0</v>
      </c>
      <c r="AR18" s="28">
        <f t="shared" si="11"/>
        <v>0</v>
      </c>
      <c r="AS18" s="28">
        <f t="shared" si="1"/>
        <v>0</v>
      </c>
      <c r="AT18" s="29">
        <f t="shared" si="12"/>
        <v>0</v>
      </c>
    </row>
    <row r="19" spans="1:46" ht="20.25" customHeight="1" x14ac:dyDescent="0.25">
      <c r="A19" s="4"/>
      <c r="B19" s="20"/>
      <c r="C19" s="1"/>
      <c r="D19" s="1"/>
      <c r="E19" s="1"/>
      <c r="F19" s="1"/>
      <c r="G19" s="22">
        <f t="shared" si="2"/>
        <v>0</v>
      </c>
      <c r="H19" s="1"/>
      <c r="I19" s="1"/>
      <c r="J19" s="1"/>
      <c r="K19" s="1"/>
      <c r="L19" s="22">
        <f t="shared" si="3"/>
        <v>0</v>
      </c>
      <c r="M19" s="1"/>
      <c r="N19" s="1"/>
      <c r="O19" s="1"/>
      <c r="P19" s="1"/>
      <c r="Q19" s="22">
        <f t="shared" si="4"/>
        <v>0</v>
      </c>
      <c r="R19" s="1"/>
      <c r="S19" s="1"/>
      <c r="T19" s="1"/>
      <c r="U19" s="1"/>
      <c r="V19" s="22">
        <f t="shared" si="5"/>
        <v>0</v>
      </c>
      <c r="W19" s="1"/>
      <c r="X19" s="1"/>
      <c r="Y19" s="1"/>
      <c r="Z19" s="1"/>
      <c r="AA19" s="22">
        <f t="shared" si="6"/>
        <v>0</v>
      </c>
      <c r="AB19" s="1"/>
      <c r="AC19" s="1"/>
      <c r="AD19" s="1"/>
      <c r="AE19" s="1"/>
      <c r="AF19" s="22">
        <f t="shared" si="7"/>
        <v>0</v>
      </c>
      <c r="AG19" s="1"/>
      <c r="AH19" s="1"/>
      <c r="AI19" s="1"/>
      <c r="AJ19" s="1"/>
      <c r="AK19" s="22">
        <f t="shared" si="8"/>
        <v>0</v>
      </c>
      <c r="AL19" s="23"/>
      <c r="AM19" s="5" t="s">
        <v>26</v>
      </c>
      <c r="AN19" s="25" t="str">
        <f t="shared" si="13"/>
        <v/>
      </c>
      <c r="AO19" s="3">
        <v>7.5</v>
      </c>
      <c r="AP19" s="27">
        <f t="shared" si="0"/>
        <v>0</v>
      </c>
      <c r="AQ19" s="28">
        <f t="shared" si="10"/>
        <v>0</v>
      </c>
      <c r="AR19" s="28">
        <f t="shared" si="11"/>
        <v>0</v>
      </c>
      <c r="AS19" s="28">
        <f t="shared" si="1"/>
        <v>0</v>
      </c>
      <c r="AT19" s="29">
        <f t="shared" si="12"/>
        <v>0</v>
      </c>
    </row>
    <row r="20" spans="1:46" ht="20.25" customHeight="1" x14ac:dyDescent="0.25">
      <c r="A20" s="4"/>
      <c r="B20" s="20"/>
      <c r="C20" s="1"/>
      <c r="D20" s="1"/>
      <c r="E20" s="1"/>
      <c r="F20" s="1"/>
      <c r="G20" s="22">
        <f t="shared" si="2"/>
        <v>0</v>
      </c>
      <c r="H20" s="1"/>
      <c r="I20" s="1"/>
      <c r="J20" s="1"/>
      <c r="K20" s="1"/>
      <c r="L20" s="22">
        <f t="shared" si="3"/>
        <v>0</v>
      </c>
      <c r="M20" s="1"/>
      <c r="N20" s="1"/>
      <c r="O20" s="1"/>
      <c r="P20" s="1"/>
      <c r="Q20" s="22">
        <f t="shared" si="4"/>
        <v>0</v>
      </c>
      <c r="R20" s="1"/>
      <c r="S20" s="1"/>
      <c r="T20" s="1"/>
      <c r="U20" s="1"/>
      <c r="V20" s="22">
        <f t="shared" si="5"/>
        <v>0</v>
      </c>
      <c r="W20" s="1"/>
      <c r="X20" s="1"/>
      <c r="Y20" s="1"/>
      <c r="Z20" s="1"/>
      <c r="AA20" s="22">
        <f t="shared" si="6"/>
        <v>0</v>
      </c>
      <c r="AB20" s="1"/>
      <c r="AC20" s="1"/>
      <c r="AD20" s="1"/>
      <c r="AE20" s="1"/>
      <c r="AF20" s="22">
        <f t="shared" si="7"/>
        <v>0</v>
      </c>
      <c r="AG20" s="1"/>
      <c r="AH20" s="1"/>
      <c r="AI20" s="1"/>
      <c r="AJ20" s="1"/>
      <c r="AK20" s="22">
        <f t="shared" si="8"/>
        <v>0</v>
      </c>
      <c r="AL20" s="23"/>
      <c r="AM20" s="5" t="s">
        <v>26</v>
      </c>
      <c r="AN20" s="25" t="str">
        <f t="shared" si="13"/>
        <v/>
      </c>
      <c r="AO20" s="3">
        <v>7.5</v>
      </c>
      <c r="AP20" s="27">
        <f t="shared" si="0"/>
        <v>0</v>
      </c>
      <c r="AQ20" s="28">
        <f t="shared" si="10"/>
        <v>0</v>
      </c>
      <c r="AR20" s="28">
        <f t="shared" si="11"/>
        <v>0</v>
      </c>
      <c r="AS20" s="28">
        <f t="shared" si="1"/>
        <v>0</v>
      </c>
      <c r="AT20" s="29">
        <f t="shared" si="12"/>
        <v>0</v>
      </c>
    </row>
    <row r="21" spans="1:46" ht="20.25" customHeight="1" x14ac:dyDescent="0.25">
      <c r="A21" s="4"/>
      <c r="B21" s="20"/>
      <c r="C21" s="1"/>
      <c r="D21" s="1"/>
      <c r="E21" s="1"/>
      <c r="F21" s="1"/>
      <c r="G21" s="22">
        <f t="shared" si="2"/>
        <v>0</v>
      </c>
      <c r="H21" s="1"/>
      <c r="I21" s="1"/>
      <c r="J21" s="1"/>
      <c r="K21" s="1"/>
      <c r="L21" s="22">
        <f t="shared" si="3"/>
        <v>0</v>
      </c>
      <c r="M21" s="1"/>
      <c r="N21" s="1"/>
      <c r="O21" s="1"/>
      <c r="P21" s="1"/>
      <c r="Q21" s="22">
        <f t="shared" si="4"/>
        <v>0</v>
      </c>
      <c r="R21" s="1"/>
      <c r="S21" s="1"/>
      <c r="T21" s="1"/>
      <c r="U21" s="1"/>
      <c r="V21" s="22">
        <f t="shared" si="5"/>
        <v>0</v>
      </c>
      <c r="W21" s="1"/>
      <c r="X21" s="1"/>
      <c r="Y21" s="1"/>
      <c r="Z21" s="1"/>
      <c r="AA21" s="22">
        <f t="shared" si="6"/>
        <v>0</v>
      </c>
      <c r="AB21" s="1"/>
      <c r="AC21" s="1"/>
      <c r="AD21" s="1"/>
      <c r="AE21" s="1"/>
      <c r="AF21" s="22">
        <f t="shared" si="7"/>
        <v>0</v>
      </c>
      <c r="AG21" s="1"/>
      <c r="AH21" s="1"/>
      <c r="AI21" s="1"/>
      <c r="AJ21" s="1"/>
      <c r="AK21" s="22">
        <f t="shared" si="8"/>
        <v>0</v>
      </c>
      <c r="AL21" s="23"/>
      <c r="AM21" s="5" t="s">
        <v>26</v>
      </c>
      <c r="AN21" s="25" t="str">
        <f t="shared" si="13"/>
        <v/>
      </c>
      <c r="AO21" s="3">
        <v>7.5</v>
      </c>
      <c r="AP21" s="27">
        <f t="shared" si="0"/>
        <v>0</v>
      </c>
      <c r="AQ21" s="28">
        <f t="shared" si="10"/>
        <v>0</v>
      </c>
      <c r="AR21" s="28">
        <f t="shared" si="11"/>
        <v>0</v>
      </c>
      <c r="AS21" s="28">
        <f t="shared" si="1"/>
        <v>0</v>
      </c>
      <c r="AT21" s="29">
        <f t="shared" si="12"/>
        <v>0</v>
      </c>
    </row>
    <row r="22" spans="1:46" ht="20.25" customHeight="1" x14ac:dyDescent="0.25">
      <c r="A22" s="4"/>
      <c r="B22" s="20"/>
      <c r="C22" s="1"/>
      <c r="D22" s="1"/>
      <c r="E22" s="1"/>
      <c r="F22" s="1"/>
      <c r="G22" s="22">
        <f t="shared" si="2"/>
        <v>0</v>
      </c>
      <c r="H22" s="1"/>
      <c r="I22" s="1"/>
      <c r="J22" s="1"/>
      <c r="K22" s="1"/>
      <c r="L22" s="22">
        <f t="shared" si="3"/>
        <v>0</v>
      </c>
      <c r="M22" s="1"/>
      <c r="N22" s="1"/>
      <c r="O22" s="1"/>
      <c r="P22" s="1"/>
      <c r="Q22" s="22">
        <f t="shared" si="4"/>
        <v>0</v>
      </c>
      <c r="R22" s="1"/>
      <c r="S22" s="1"/>
      <c r="T22" s="1"/>
      <c r="U22" s="1"/>
      <c r="V22" s="22">
        <f t="shared" si="5"/>
        <v>0</v>
      </c>
      <c r="W22" s="1"/>
      <c r="X22" s="1"/>
      <c r="Y22" s="1"/>
      <c r="Z22" s="1"/>
      <c r="AA22" s="22">
        <f t="shared" si="6"/>
        <v>0</v>
      </c>
      <c r="AB22" s="1"/>
      <c r="AC22" s="1"/>
      <c r="AD22" s="1"/>
      <c r="AE22" s="1"/>
      <c r="AF22" s="22">
        <f t="shared" si="7"/>
        <v>0</v>
      </c>
      <c r="AG22" s="1"/>
      <c r="AH22" s="1"/>
      <c r="AI22" s="1"/>
      <c r="AJ22" s="1"/>
      <c r="AK22" s="22">
        <f t="shared" si="8"/>
        <v>0</v>
      </c>
      <c r="AL22" s="23"/>
      <c r="AM22" s="5" t="s">
        <v>26</v>
      </c>
      <c r="AN22" s="25" t="str">
        <f t="shared" si="13"/>
        <v/>
      </c>
      <c r="AO22" s="3">
        <v>7</v>
      </c>
      <c r="AP22" s="27">
        <f t="shared" si="0"/>
        <v>0</v>
      </c>
      <c r="AQ22" s="28">
        <f t="shared" si="10"/>
        <v>0</v>
      </c>
      <c r="AR22" s="28">
        <f t="shared" si="11"/>
        <v>0</v>
      </c>
      <c r="AS22" s="28">
        <f t="shared" si="1"/>
        <v>0</v>
      </c>
      <c r="AT22" s="29">
        <f t="shared" si="12"/>
        <v>0</v>
      </c>
    </row>
    <row r="23" spans="1:46" ht="20.25" customHeight="1" x14ac:dyDescent="0.25">
      <c r="A23" s="4"/>
      <c r="B23" s="20"/>
      <c r="C23" s="1"/>
      <c r="D23" s="1"/>
      <c r="E23" s="1"/>
      <c r="F23" s="1"/>
      <c r="G23" s="22">
        <f t="shared" si="2"/>
        <v>0</v>
      </c>
      <c r="H23" s="1"/>
      <c r="I23" s="1"/>
      <c r="J23" s="1"/>
      <c r="K23" s="1"/>
      <c r="L23" s="22">
        <f t="shared" si="3"/>
        <v>0</v>
      </c>
      <c r="M23" s="1"/>
      <c r="N23" s="1"/>
      <c r="O23" s="1"/>
      <c r="P23" s="1"/>
      <c r="Q23" s="22">
        <f t="shared" si="4"/>
        <v>0</v>
      </c>
      <c r="R23" s="1"/>
      <c r="S23" s="1"/>
      <c r="T23" s="1"/>
      <c r="U23" s="1"/>
      <c r="V23" s="22">
        <f t="shared" si="5"/>
        <v>0</v>
      </c>
      <c r="W23" s="1"/>
      <c r="X23" s="1"/>
      <c r="Y23" s="1"/>
      <c r="Z23" s="1"/>
      <c r="AA23" s="22">
        <f t="shared" si="6"/>
        <v>0</v>
      </c>
      <c r="AB23" s="1"/>
      <c r="AC23" s="1"/>
      <c r="AD23" s="1"/>
      <c r="AE23" s="1"/>
      <c r="AF23" s="22">
        <f t="shared" si="7"/>
        <v>0</v>
      </c>
      <c r="AG23" s="1"/>
      <c r="AH23" s="1"/>
      <c r="AI23" s="1"/>
      <c r="AJ23" s="1"/>
      <c r="AK23" s="22">
        <f t="shared" si="8"/>
        <v>0</v>
      </c>
      <c r="AL23" s="23"/>
      <c r="AM23" s="5" t="s">
        <v>26</v>
      </c>
      <c r="AN23" s="25" t="str">
        <f t="shared" si="13"/>
        <v/>
      </c>
      <c r="AO23" s="3">
        <v>7.5</v>
      </c>
      <c r="AP23" s="27">
        <f t="shared" si="0"/>
        <v>0</v>
      </c>
      <c r="AQ23" s="28">
        <f t="shared" si="10"/>
        <v>0</v>
      </c>
      <c r="AR23" s="28">
        <f t="shared" si="11"/>
        <v>0</v>
      </c>
      <c r="AS23" s="28">
        <f t="shared" si="1"/>
        <v>0</v>
      </c>
      <c r="AT23" s="29">
        <f t="shared" si="12"/>
        <v>0</v>
      </c>
    </row>
    <row r="24" spans="1:46" ht="20.25" customHeight="1" x14ac:dyDescent="0.25">
      <c r="A24" s="4"/>
      <c r="B24" s="20"/>
      <c r="C24" s="1"/>
      <c r="D24" s="1"/>
      <c r="E24" s="1"/>
      <c r="F24" s="1"/>
      <c r="G24" s="22">
        <f t="shared" si="2"/>
        <v>0</v>
      </c>
      <c r="H24" s="1"/>
      <c r="I24" s="1"/>
      <c r="J24" s="1"/>
      <c r="K24" s="1"/>
      <c r="L24" s="22">
        <f t="shared" si="3"/>
        <v>0</v>
      </c>
      <c r="M24" s="1"/>
      <c r="N24" s="1"/>
      <c r="O24" s="1"/>
      <c r="P24" s="1"/>
      <c r="Q24" s="22">
        <f t="shared" si="4"/>
        <v>0</v>
      </c>
      <c r="R24" s="1"/>
      <c r="S24" s="1"/>
      <c r="T24" s="1"/>
      <c r="U24" s="1"/>
      <c r="V24" s="22">
        <f t="shared" si="5"/>
        <v>0</v>
      </c>
      <c r="W24" s="1"/>
      <c r="X24" s="1"/>
      <c r="Y24" s="1"/>
      <c r="Z24" s="1"/>
      <c r="AA24" s="22">
        <f t="shared" si="6"/>
        <v>0</v>
      </c>
      <c r="AB24" s="1"/>
      <c r="AC24" s="1"/>
      <c r="AD24" s="1"/>
      <c r="AE24" s="1"/>
      <c r="AF24" s="22">
        <f t="shared" si="7"/>
        <v>0</v>
      </c>
      <c r="AG24" s="1"/>
      <c r="AH24" s="1"/>
      <c r="AI24" s="1"/>
      <c r="AJ24" s="1"/>
      <c r="AK24" s="22">
        <f t="shared" si="8"/>
        <v>0</v>
      </c>
      <c r="AL24" s="23"/>
      <c r="AM24" s="5" t="s">
        <v>26</v>
      </c>
      <c r="AN24" s="25" t="str">
        <f t="shared" si="13"/>
        <v/>
      </c>
      <c r="AO24" s="3">
        <v>7.5</v>
      </c>
      <c r="AP24" s="27">
        <f t="shared" si="0"/>
        <v>0</v>
      </c>
      <c r="AQ24" s="28">
        <f t="shared" si="10"/>
        <v>0</v>
      </c>
      <c r="AR24" s="28">
        <f t="shared" si="11"/>
        <v>0</v>
      </c>
      <c r="AS24" s="28">
        <f t="shared" si="1"/>
        <v>0</v>
      </c>
      <c r="AT24" s="29">
        <f t="shared" si="12"/>
        <v>0</v>
      </c>
    </row>
    <row r="25" spans="1:46" ht="20.25" customHeight="1" x14ac:dyDescent="0.25">
      <c r="A25" s="4"/>
      <c r="B25" s="20"/>
      <c r="C25" s="1"/>
      <c r="D25" s="1"/>
      <c r="E25" s="1"/>
      <c r="F25" s="1"/>
      <c r="G25" s="22">
        <f t="shared" si="2"/>
        <v>0</v>
      </c>
      <c r="H25" s="1"/>
      <c r="I25" s="1"/>
      <c r="J25" s="1"/>
      <c r="K25" s="1"/>
      <c r="L25" s="22">
        <f t="shared" si="3"/>
        <v>0</v>
      </c>
      <c r="M25" s="1"/>
      <c r="N25" s="1"/>
      <c r="O25" s="1"/>
      <c r="P25" s="1"/>
      <c r="Q25" s="22">
        <f t="shared" si="4"/>
        <v>0</v>
      </c>
      <c r="R25" s="1"/>
      <c r="S25" s="1"/>
      <c r="T25" s="1"/>
      <c r="U25" s="1"/>
      <c r="V25" s="22">
        <f t="shared" si="5"/>
        <v>0</v>
      </c>
      <c r="W25" s="1"/>
      <c r="X25" s="1"/>
      <c r="Y25" s="1"/>
      <c r="Z25" s="1"/>
      <c r="AA25" s="22">
        <f t="shared" si="6"/>
        <v>0</v>
      </c>
      <c r="AB25" s="1"/>
      <c r="AC25" s="1"/>
      <c r="AD25" s="1"/>
      <c r="AE25" s="1"/>
      <c r="AF25" s="22">
        <f t="shared" si="7"/>
        <v>0</v>
      </c>
      <c r="AG25" s="1"/>
      <c r="AH25" s="1"/>
      <c r="AI25" s="1"/>
      <c r="AJ25" s="1"/>
      <c r="AK25" s="22">
        <f t="shared" si="8"/>
        <v>0</v>
      </c>
      <c r="AL25" s="23"/>
      <c r="AM25" s="5" t="s">
        <v>26</v>
      </c>
      <c r="AN25" s="25" t="str">
        <f t="shared" si="13"/>
        <v/>
      </c>
      <c r="AO25" s="3">
        <v>7.5</v>
      </c>
      <c r="AP25" s="27">
        <f t="shared" si="0"/>
        <v>0</v>
      </c>
      <c r="AQ25" s="28">
        <f t="shared" si="10"/>
        <v>0</v>
      </c>
      <c r="AR25" s="28">
        <f t="shared" si="11"/>
        <v>0</v>
      </c>
      <c r="AS25" s="28">
        <f t="shared" si="1"/>
        <v>0</v>
      </c>
      <c r="AT25" s="29">
        <f t="shared" si="12"/>
        <v>0</v>
      </c>
    </row>
    <row r="26" spans="1:46" ht="20.25" customHeight="1" x14ac:dyDescent="0.25">
      <c r="A26" s="4"/>
      <c r="B26" s="20"/>
      <c r="C26" s="1"/>
      <c r="D26" s="1"/>
      <c r="E26" s="1"/>
      <c r="F26" s="1"/>
      <c r="G26" s="22">
        <f t="shared" si="2"/>
        <v>0</v>
      </c>
      <c r="H26" s="1"/>
      <c r="I26" s="1"/>
      <c r="J26" s="1"/>
      <c r="K26" s="1"/>
      <c r="L26" s="22">
        <f t="shared" si="3"/>
        <v>0</v>
      </c>
      <c r="M26" s="1"/>
      <c r="N26" s="1"/>
      <c r="O26" s="1"/>
      <c r="P26" s="1"/>
      <c r="Q26" s="22">
        <f t="shared" si="4"/>
        <v>0</v>
      </c>
      <c r="R26" s="1"/>
      <c r="S26" s="1"/>
      <c r="T26" s="1"/>
      <c r="U26" s="1"/>
      <c r="V26" s="22">
        <f t="shared" si="5"/>
        <v>0</v>
      </c>
      <c r="W26" s="1"/>
      <c r="X26" s="1"/>
      <c r="Y26" s="1"/>
      <c r="Z26" s="1"/>
      <c r="AA26" s="22">
        <f t="shared" si="6"/>
        <v>0</v>
      </c>
      <c r="AB26" s="1"/>
      <c r="AC26" s="1"/>
      <c r="AD26" s="1"/>
      <c r="AE26" s="1"/>
      <c r="AF26" s="22">
        <f t="shared" si="7"/>
        <v>0</v>
      </c>
      <c r="AG26" s="1"/>
      <c r="AH26" s="1"/>
      <c r="AI26" s="1"/>
      <c r="AJ26" s="1"/>
      <c r="AK26" s="22">
        <f t="shared" si="8"/>
        <v>0</v>
      </c>
      <c r="AL26" s="23"/>
      <c r="AM26" s="5" t="s">
        <v>26</v>
      </c>
      <c r="AN26" s="25" t="str">
        <f t="shared" si="13"/>
        <v/>
      </c>
      <c r="AO26" s="3">
        <v>7.5</v>
      </c>
      <c r="AP26" s="27">
        <f t="shared" si="0"/>
        <v>0</v>
      </c>
      <c r="AQ26" s="28">
        <f t="shared" si="10"/>
        <v>0</v>
      </c>
      <c r="AR26" s="28">
        <f t="shared" si="11"/>
        <v>0</v>
      </c>
      <c r="AS26" s="28">
        <f t="shared" si="1"/>
        <v>0</v>
      </c>
      <c r="AT26" s="29">
        <f t="shared" si="12"/>
        <v>0</v>
      </c>
    </row>
    <row r="27" spans="1:46" ht="6.75" customHeight="1" x14ac:dyDescent="0.25">
      <c r="A27" s="13"/>
      <c r="B27" s="2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1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3"/>
      <c r="AM27" s="32"/>
      <c r="AN27" s="33"/>
      <c r="AO27" s="34"/>
      <c r="AP27" s="13"/>
      <c r="AQ27" s="35"/>
      <c r="AR27" s="13"/>
      <c r="AS27" s="13"/>
      <c r="AT27" s="13"/>
    </row>
    <row r="28" spans="1:46" ht="15.75" x14ac:dyDescent="0.25">
      <c r="L28" s="13"/>
      <c r="AN28" s="36"/>
      <c r="AO28" s="59" t="s">
        <v>10</v>
      </c>
      <c r="AP28" s="59"/>
      <c r="AQ28" s="37">
        <f>SUM(AQ7:AQ26)</f>
        <v>1573.25</v>
      </c>
      <c r="AR28" s="37">
        <f t="shared" ref="AR28:AT28" si="14">SUM(AR7:AR26)</f>
        <v>119.3355</v>
      </c>
      <c r="AS28" s="37">
        <f t="shared" si="14"/>
        <v>32.542499999999997</v>
      </c>
      <c r="AT28" s="38">
        <f t="shared" si="14"/>
        <v>1725.1279999999999</v>
      </c>
    </row>
    <row r="31" spans="1:46" x14ac:dyDescent="0.25">
      <c r="AN31" s="39">
        <v>175</v>
      </c>
      <c r="AO31" s="54" t="s">
        <v>13</v>
      </c>
      <c r="AP31" s="55"/>
      <c r="AQ31" s="55"/>
      <c r="AR31" s="73"/>
      <c r="AS31" s="73"/>
      <c r="AT31" s="73"/>
    </row>
    <row r="32" spans="1:46" x14ac:dyDescent="0.25">
      <c r="AN32" s="42">
        <v>0.13800000000000001</v>
      </c>
      <c r="AO32" s="54" t="s">
        <v>14</v>
      </c>
      <c r="AP32" s="55"/>
      <c r="AQ32" s="55"/>
      <c r="AR32" s="73"/>
      <c r="AS32" s="73"/>
      <c r="AT32" s="73"/>
    </row>
    <row r="33" spans="40:46" x14ac:dyDescent="0.25">
      <c r="AN33" s="40">
        <v>0.03</v>
      </c>
      <c r="AO33" s="52" t="s">
        <v>16</v>
      </c>
      <c r="AP33" s="53"/>
      <c r="AQ33" s="53"/>
      <c r="AR33" s="73"/>
      <c r="AS33" s="73"/>
      <c r="AT33" s="73"/>
    </row>
    <row r="34" spans="40:46" x14ac:dyDescent="0.25">
      <c r="AN34" s="41">
        <v>192</v>
      </c>
      <c r="AO34" s="52" t="s">
        <v>17</v>
      </c>
      <c r="AP34" s="53"/>
      <c r="AQ34" s="53"/>
      <c r="AR34" s="73"/>
      <c r="AS34" s="73"/>
      <c r="AT34" s="73"/>
    </row>
    <row r="35" spans="40:46" x14ac:dyDescent="0.25">
      <c r="AN35" s="41">
        <v>120</v>
      </c>
      <c r="AO35" s="52" t="s">
        <v>15</v>
      </c>
      <c r="AP35" s="53"/>
      <c r="AQ35" s="53"/>
    </row>
    <row r="36" spans="40:46" x14ac:dyDescent="0.25">
      <c r="AN36" s="42">
        <v>0.1207</v>
      </c>
      <c r="AO36" s="54" t="s">
        <v>12</v>
      </c>
      <c r="AP36" s="55"/>
      <c r="AQ36" s="55"/>
      <c r="AR36" s="56" t="s">
        <v>24</v>
      </c>
      <c r="AS36" s="56"/>
      <c r="AT36" s="56"/>
    </row>
  </sheetData>
  <sheetProtection algorithmName="SHA-512" hashValue="qp3VS6e21/TXOqv4ZNIELjFVgI6usQEru1b4NXBJONNXw+WvDV3QuSlE5GUId9nkaxM0cdG+Un2YXNP9hHyzuw==" saltValue="c3X8Bog0Gx/O3UKhx3YfMQ==" spinCount="100000" sheet="1" objects="1" selectLockedCells="1"/>
  <mergeCells count="28">
    <mergeCell ref="R4:U4"/>
    <mergeCell ref="M4:P4"/>
    <mergeCell ref="C2:AK2"/>
    <mergeCell ref="AR36:AT36"/>
    <mergeCell ref="AO36:AQ36"/>
    <mergeCell ref="AO35:AQ35"/>
    <mergeCell ref="AO34:AQ34"/>
    <mergeCell ref="AO28:AP28"/>
    <mergeCell ref="AR31:AT34"/>
    <mergeCell ref="AT4:AT6"/>
    <mergeCell ref="AO33:AQ33"/>
    <mergeCell ref="AO32:AQ32"/>
    <mergeCell ref="AO31:AQ31"/>
    <mergeCell ref="AN3:AO3"/>
    <mergeCell ref="AQ4:AQ6"/>
    <mergeCell ref="AP4:AP6"/>
    <mergeCell ref="AR3:AS3"/>
    <mergeCell ref="AO4:AO6"/>
    <mergeCell ref="AR4:AR6"/>
    <mergeCell ref="AS4:AS6"/>
    <mergeCell ref="AN2:AO2"/>
    <mergeCell ref="AP2:AQ2"/>
    <mergeCell ref="AM4:AN6"/>
    <mergeCell ref="H4:K4"/>
    <mergeCell ref="C4:F4"/>
    <mergeCell ref="AG4:AJ4"/>
    <mergeCell ref="AB4:AE4"/>
    <mergeCell ref="W4:Z4"/>
  </mergeCells>
  <conditionalFormatting sqref="G7:G26 L7:L26 Q7:Q26 V7:V26 AA7:AA26 AF7:AF26 AK7:AK26">
    <cfRule type="cellIs" dxfId="3" priority="2" operator="greaterThan">
      <formula>12</formula>
    </cfRule>
  </conditionalFormatting>
  <conditionalFormatting sqref="AN7:AN26">
    <cfRule type="cellIs" dxfId="2" priority="1" operator="equal">
      <formula>0</formula>
    </cfRule>
  </conditionalFormatting>
  <conditionalFormatting sqref="AP3">
    <cfRule type="cellIs" dxfId="1" priority="6" operator="greaterThan">
      <formula>$AT$2</formula>
    </cfRule>
  </conditionalFormatting>
  <conditionalFormatting sqref="AT3">
    <cfRule type="cellIs" dxfId="0" priority="3" operator="greaterThan">
      <formula>$AT$2</formula>
    </cfRule>
  </conditionalFormatting>
  <dataValidations count="2">
    <dataValidation type="time" allowBlank="1" showInputMessage="1" showErrorMessage="1" sqref="M7:P26 C7:F26 R7:U26 W7:Z26 AB7:AE26 H7:K26 AG7:AJ26" xr:uid="{59D80489-A3AB-4EBC-ABC6-96B5D919F2AE}">
      <formula1>0</formula1>
      <formula2>0.999305555555556</formula2>
    </dataValidation>
    <dataValidation type="list" showInputMessage="1" showErrorMessage="1" sqref="AM7:AM26" xr:uid="{6227C034-4B52-4F9C-9ABB-5A485057FF78}">
      <formula1>$AV$7:$AV$8</formula1>
    </dataValidation>
  </dataValidations>
  <pageMargins left="0.25" right="0.25" top="0.75" bottom="0.75" header="0.3" footer="0.3"/>
  <pageSetup paperSize="9" scale="61" orientation="landscape" horizontalDpi="300" verticalDpi="300" r:id="rId1"/>
  <ignoredErrors>
    <ignoredError sqref="AR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1236-D25B-4735-9A06-13BD33466718}">
  <dimension ref="B2:I12"/>
  <sheetViews>
    <sheetView showGridLines="0" workbookViewId="0">
      <selection activeCell="J25" sqref="J25"/>
    </sheetView>
  </sheetViews>
  <sheetFormatPr defaultRowHeight="15" x14ac:dyDescent="0.25"/>
  <cols>
    <col min="4" max="8" width="10.85546875" customWidth="1"/>
    <col min="9" max="9" width="11.140625" customWidth="1"/>
  </cols>
  <sheetData>
    <row r="2" spans="2:9" x14ac:dyDescent="0.25">
      <c r="B2" s="46"/>
      <c r="C2" s="47"/>
      <c r="D2" s="47"/>
      <c r="E2" s="47"/>
      <c r="F2" s="47"/>
      <c r="G2" s="47"/>
      <c r="H2" s="47"/>
      <c r="I2" s="47"/>
    </row>
    <row r="3" spans="2:9" x14ac:dyDescent="0.25">
      <c r="B3" s="46"/>
      <c r="C3" s="47"/>
      <c r="D3" s="74" t="s">
        <v>44</v>
      </c>
      <c r="E3" s="74"/>
      <c r="F3" s="74"/>
      <c r="G3" s="74"/>
      <c r="H3" s="47"/>
      <c r="I3" s="47"/>
    </row>
    <row r="4" spans="2:9" x14ac:dyDescent="0.25">
      <c r="B4" s="46"/>
      <c r="C4" s="48" t="s">
        <v>43</v>
      </c>
      <c r="D4" s="49" t="s">
        <v>38</v>
      </c>
      <c r="E4" s="49" t="s">
        <v>39</v>
      </c>
      <c r="F4" s="49" t="s">
        <v>40</v>
      </c>
      <c r="G4" s="49" t="s">
        <v>41</v>
      </c>
      <c r="H4" s="47"/>
      <c r="I4" s="47"/>
    </row>
    <row r="5" spans="2:9" x14ac:dyDescent="0.25">
      <c r="B5" s="46"/>
      <c r="C5" s="48" t="s">
        <v>42</v>
      </c>
      <c r="D5" s="50">
        <v>11.44</v>
      </c>
      <c r="E5" s="50">
        <v>8.6</v>
      </c>
      <c r="F5" s="50">
        <v>6.4</v>
      </c>
      <c r="G5" s="50">
        <v>6.4</v>
      </c>
      <c r="H5" s="47"/>
      <c r="I5" s="47"/>
    </row>
    <row r="6" spans="2:9" x14ac:dyDescent="0.25">
      <c r="B6" s="46"/>
      <c r="C6" s="47"/>
      <c r="D6" s="47"/>
      <c r="E6" s="47"/>
      <c r="F6" s="47"/>
      <c r="G6" s="47"/>
      <c r="H6" s="47"/>
      <c r="I6" s="47"/>
    </row>
    <row r="7" spans="2:9" x14ac:dyDescent="0.25">
      <c r="B7" s="46"/>
      <c r="C7" s="47"/>
      <c r="D7" s="47"/>
      <c r="E7" s="47"/>
      <c r="F7" s="47"/>
      <c r="G7" s="47"/>
      <c r="H7" s="47"/>
      <c r="I7" s="47"/>
    </row>
    <row r="8" spans="2:9" x14ac:dyDescent="0.25">
      <c r="B8" s="46"/>
      <c r="C8" s="47"/>
      <c r="D8" s="74" t="s">
        <v>45</v>
      </c>
      <c r="E8" s="74"/>
      <c r="F8" s="74"/>
      <c r="G8" s="74"/>
      <c r="H8" s="47"/>
      <c r="I8" s="47"/>
    </row>
    <row r="9" spans="2:9" x14ac:dyDescent="0.25">
      <c r="B9" s="46"/>
      <c r="C9" s="48" t="s">
        <v>43</v>
      </c>
      <c r="D9" s="49" t="s">
        <v>46</v>
      </c>
      <c r="E9" s="49" t="s">
        <v>47</v>
      </c>
      <c r="F9" s="49" t="s">
        <v>39</v>
      </c>
      <c r="G9" s="51" t="s">
        <v>48</v>
      </c>
      <c r="H9" s="49" t="s">
        <v>41</v>
      </c>
      <c r="I9" s="47"/>
    </row>
    <row r="10" spans="2:9" x14ac:dyDescent="0.25">
      <c r="B10" s="46"/>
      <c r="C10" s="48" t="s">
        <v>42</v>
      </c>
      <c r="D10" s="50">
        <v>10.42</v>
      </c>
      <c r="E10" s="50">
        <v>10.18</v>
      </c>
      <c r="F10" s="50">
        <v>7.49</v>
      </c>
      <c r="G10" s="50">
        <v>5.28</v>
      </c>
      <c r="H10" s="50">
        <v>5.28</v>
      </c>
      <c r="I10" s="47"/>
    </row>
    <row r="11" spans="2:9" x14ac:dyDescent="0.25">
      <c r="B11" s="46"/>
      <c r="C11" s="47"/>
      <c r="D11" s="47"/>
      <c r="E11" s="47"/>
      <c r="F11" s="47"/>
      <c r="G11" s="47"/>
      <c r="H11" s="47"/>
      <c r="I11" s="47"/>
    </row>
    <row r="12" spans="2:9" x14ac:dyDescent="0.25">
      <c r="B12" s="46"/>
      <c r="C12" s="47"/>
      <c r="D12" s="47"/>
      <c r="E12" s="47"/>
      <c r="F12" s="47"/>
      <c r="G12" s="47"/>
      <c r="H12" s="47"/>
      <c r="I12" s="47"/>
    </row>
  </sheetData>
  <mergeCells count="2">
    <mergeCell ref="D3:G3"/>
    <mergeCell ref="D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FULL ROTA</vt:lpstr>
      <vt:lpstr>NMW 2023&amp;24</vt:lpstr>
      <vt:lpstr>'FULL ROTA'!Print_Area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2024-01-30T16:32:16Z</dcterms:modified>
</cp:coreProperties>
</file>