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/>
  <xr:revisionPtr revIDLastSave="259" documentId="8_{9F2F4A51-5C92-4C0E-A352-FE72FD431050}" xr6:coauthVersionLast="45" xr6:coauthVersionMax="45" xr10:uidLastSave="{E2DB82E7-278D-487D-AEA7-2B415F5621E5}"/>
  <bookViews>
    <workbookView xWindow="-108" yWindow="-108" windowWidth="23256" windowHeight="12576" activeTab="1" xr2:uid="{00000000-000D-0000-FFFF-FFFF00000000}"/>
  </bookViews>
  <sheets>
    <sheet name="INSTRUCTIONS" sheetId="8" r:id="rId1"/>
    <sheet name="FULL ROTA" sheetId="4" r:id="rId2"/>
  </sheets>
  <definedNames>
    <definedName name="_xlnm.Print_Area" localSheetId="1">'FULL ROTA'!$A$2:$X$39</definedName>
    <definedName name="_xlnm.Print_Area" localSheetId="0">INSTRUCTIONS!$A$2:$X$39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4" l="1"/>
  <c r="K14" i="4" l="1"/>
  <c r="E22" i="8"/>
  <c r="Z26" i="8"/>
  <c r="AB26" i="8" s="1"/>
  <c r="AC26" i="8" s="1"/>
  <c r="W26" i="8"/>
  <c r="T26" i="8"/>
  <c r="Q26" i="8"/>
  <c r="N26" i="8"/>
  <c r="K26" i="8"/>
  <c r="H26" i="8"/>
  <c r="E26" i="8"/>
  <c r="Z25" i="8"/>
  <c r="W25" i="8"/>
  <c r="T25" i="8"/>
  <c r="Q25" i="8"/>
  <c r="N25" i="8"/>
  <c r="K25" i="8"/>
  <c r="H25" i="8"/>
  <c r="E25" i="8"/>
  <c r="Z24" i="8"/>
  <c r="AB24" i="8" s="1"/>
  <c r="AC24" i="8" s="1"/>
  <c r="W24" i="8"/>
  <c r="T24" i="8"/>
  <c r="Q24" i="8"/>
  <c r="N24" i="8"/>
  <c r="K24" i="8"/>
  <c r="H24" i="8"/>
  <c r="E24" i="8"/>
  <c r="Z23" i="8"/>
  <c r="W23" i="8"/>
  <c r="T23" i="8"/>
  <c r="Q23" i="8"/>
  <c r="N23" i="8"/>
  <c r="K23" i="8"/>
  <c r="H23" i="8"/>
  <c r="E23" i="8"/>
  <c r="Z22" i="8"/>
  <c r="AB22" i="8" s="1"/>
  <c r="AC22" i="8" s="1"/>
  <c r="W22" i="8"/>
  <c r="T22" i="8"/>
  <c r="Q22" i="8"/>
  <c r="N22" i="8"/>
  <c r="K22" i="8"/>
  <c r="H22" i="8"/>
  <c r="Z21" i="8"/>
  <c r="W21" i="8"/>
  <c r="T21" i="8"/>
  <c r="Q21" i="8"/>
  <c r="N21" i="8"/>
  <c r="K21" i="8"/>
  <c r="H21" i="8"/>
  <c r="E21" i="8"/>
  <c r="Z20" i="8"/>
  <c r="AB20" i="8" s="1"/>
  <c r="AC20" i="8" s="1"/>
  <c r="W20" i="8"/>
  <c r="T20" i="8"/>
  <c r="Q20" i="8"/>
  <c r="N20" i="8"/>
  <c r="K20" i="8"/>
  <c r="H20" i="8"/>
  <c r="E20" i="8"/>
  <c r="Z19" i="8"/>
  <c r="W19" i="8"/>
  <c r="T19" i="8"/>
  <c r="Q19" i="8"/>
  <c r="N19" i="8"/>
  <c r="K19" i="8"/>
  <c r="H19" i="8"/>
  <c r="E19" i="8"/>
  <c r="Z18" i="8"/>
  <c r="AB18" i="8" s="1"/>
  <c r="AC18" i="8" s="1"/>
  <c r="W18" i="8"/>
  <c r="T18" i="8"/>
  <c r="Q18" i="8"/>
  <c r="N18" i="8"/>
  <c r="K18" i="8"/>
  <c r="H18" i="8"/>
  <c r="E18" i="8"/>
  <c r="Z17" i="8"/>
  <c r="W17" i="8"/>
  <c r="T17" i="8"/>
  <c r="Q17" i="8"/>
  <c r="N17" i="8"/>
  <c r="K17" i="8"/>
  <c r="H17" i="8"/>
  <c r="E17" i="8"/>
  <c r="Z16" i="8"/>
  <c r="AB16" i="8" s="1"/>
  <c r="AC16" i="8" s="1"/>
  <c r="W16" i="8"/>
  <c r="T16" i="8"/>
  <c r="Q16" i="8"/>
  <c r="N16" i="8"/>
  <c r="K16" i="8"/>
  <c r="H16" i="8"/>
  <c r="E16" i="8"/>
  <c r="AB15" i="8"/>
  <c r="AC15" i="8" s="1"/>
  <c r="Z15" i="8"/>
  <c r="W15" i="8"/>
  <c r="T15" i="8"/>
  <c r="Q15" i="8"/>
  <c r="N15" i="8"/>
  <c r="K15" i="8"/>
  <c r="H15" i="8"/>
  <c r="E15" i="8"/>
  <c r="AB9" i="8" s="1"/>
  <c r="AC9" i="8" s="1"/>
  <c r="Z14" i="8"/>
  <c r="AB14" i="8" s="1"/>
  <c r="AC14" i="8" s="1"/>
  <c r="W14" i="8"/>
  <c r="T14" i="8"/>
  <c r="Q14" i="8"/>
  <c r="N14" i="8"/>
  <c r="K14" i="8"/>
  <c r="H14" i="8"/>
  <c r="E14" i="8"/>
  <c r="AB25" i="8" s="1"/>
  <c r="AC25" i="8" s="1"/>
  <c r="Z13" i="8"/>
  <c r="W13" i="8"/>
  <c r="T13" i="8"/>
  <c r="Q13" i="8"/>
  <c r="N13" i="8"/>
  <c r="K13" i="8"/>
  <c r="H13" i="8"/>
  <c r="E13" i="8"/>
  <c r="Z12" i="8"/>
  <c r="AB12" i="8" s="1"/>
  <c r="AC12" i="8" s="1"/>
  <c r="W12" i="8"/>
  <c r="T12" i="8"/>
  <c r="Q12" i="8"/>
  <c r="N12" i="8"/>
  <c r="K12" i="8"/>
  <c r="H12" i="8"/>
  <c r="E12" i="8"/>
  <c r="AB11" i="8"/>
  <c r="AC11" i="8" s="1"/>
  <c r="Z11" i="8"/>
  <c r="W11" i="8"/>
  <c r="T11" i="8"/>
  <c r="Q11" i="8"/>
  <c r="N11" i="8"/>
  <c r="K11" i="8"/>
  <c r="H11" i="8"/>
  <c r="E11" i="8"/>
  <c r="Z10" i="8"/>
  <c r="AB10" i="8" s="1"/>
  <c r="AC10" i="8" s="1"/>
  <c r="W10" i="8"/>
  <c r="T10" i="8"/>
  <c r="Q10" i="8"/>
  <c r="N10" i="8"/>
  <c r="K10" i="8"/>
  <c r="H10" i="8"/>
  <c r="E10" i="8"/>
  <c r="Z9" i="8"/>
  <c r="W9" i="8"/>
  <c r="T9" i="8"/>
  <c r="Q9" i="8"/>
  <c r="N9" i="8"/>
  <c r="K9" i="8"/>
  <c r="H9" i="8"/>
  <c r="E9" i="8"/>
  <c r="Z8" i="8"/>
  <c r="AB8" i="8" s="1"/>
  <c r="AC8" i="8" s="1"/>
  <c r="W8" i="8"/>
  <c r="T8" i="8"/>
  <c r="Q8" i="8"/>
  <c r="N8" i="8"/>
  <c r="K8" i="8"/>
  <c r="H8" i="8"/>
  <c r="E8" i="8"/>
  <c r="AC7" i="8"/>
  <c r="Z7" i="8"/>
  <c r="W7" i="8"/>
  <c r="T7" i="8"/>
  <c r="Q7" i="8"/>
  <c r="N7" i="8"/>
  <c r="K7" i="8"/>
  <c r="H7" i="8"/>
  <c r="E7" i="8"/>
  <c r="AB7" i="8" s="1"/>
  <c r="AD7" i="8" l="1"/>
  <c r="AE7" i="8"/>
  <c r="AD8" i="8"/>
  <c r="AE8" i="8"/>
  <c r="AF8" i="8" s="1"/>
  <c r="AE11" i="8"/>
  <c r="AD11" i="8"/>
  <c r="AF11" i="8" s="1"/>
  <c r="AE14" i="8"/>
  <c r="AD14" i="8"/>
  <c r="AF14" i="8" s="1"/>
  <c r="AE10" i="8"/>
  <c r="AD10" i="8"/>
  <c r="AD12" i="8"/>
  <c r="AE12" i="8"/>
  <c r="AE25" i="8"/>
  <c r="AD25" i="8"/>
  <c r="AD9" i="8"/>
  <c r="AE9" i="8"/>
  <c r="AE15" i="8"/>
  <c r="AD15" i="8"/>
  <c r="AD16" i="8"/>
  <c r="AE16" i="8"/>
  <c r="AE18" i="8"/>
  <c r="AD18" i="8"/>
  <c r="AF18" i="8" s="1"/>
  <c r="AD20" i="8"/>
  <c r="AF20" i="8" s="1"/>
  <c r="AE20" i="8"/>
  <c r="AE22" i="8"/>
  <c r="AD22" i="8"/>
  <c r="AD24" i="8"/>
  <c r="AE24" i="8"/>
  <c r="AE26" i="8"/>
  <c r="AD26" i="8"/>
  <c r="AF26" i="8" s="1"/>
  <c r="AB19" i="8"/>
  <c r="AC19" i="8" s="1"/>
  <c r="AB23" i="8"/>
  <c r="AC23" i="8" s="1"/>
  <c r="AB13" i="8"/>
  <c r="AC13" i="8" s="1"/>
  <c r="AB17" i="8"/>
  <c r="AC17" i="8" s="1"/>
  <c r="AB21" i="8"/>
  <c r="AC21" i="8" s="1"/>
  <c r="AC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K26" i="4"/>
  <c r="K25" i="4"/>
  <c r="K24" i="4"/>
  <c r="K23" i="4"/>
  <c r="K22" i="4"/>
  <c r="K21" i="4"/>
  <c r="K20" i="4"/>
  <c r="K19" i="4"/>
  <c r="K18" i="4"/>
  <c r="K17" i="4"/>
  <c r="K16" i="4"/>
  <c r="K15" i="4"/>
  <c r="K13" i="4"/>
  <c r="K12" i="4"/>
  <c r="K11" i="4"/>
  <c r="K10" i="4"/>
  <c r="K9" i="4"/>
  <c r="K8" i="4"/>
  <c r="K7" i="4"/>
  <c r="H26" i="4"/>
  <c r="H25" i="4"/>
  <c r="H24" i="4"/>
  <c r="H23" i="4"/>
  <c r="H22" i="4"/>
  <c r="H21" i="4"/>
  <c r="H20" i="4"/>
  <c r="H19" i="4"/>
  <c r="H18" i="4"/>
  <c r="H17" i="4"/>
  <c r="H16" i="4"/>
  <c r="H15" i="4"/>
  <c r="H13" i="4"/>
  <c r="H12" i="4"/>
  <c r="H11" i="4"/>
  <c r="H10" i="4"/>
  <c r="H9" i="4"/>
  <c r="H8" i="4"/>
  <c r="H7" i="4"/>
  <c r="E11" i="4"/>
  <c r="E12" i="4"/>
  <c r="E13" i="4"/>
  <c r="E14" i="4"/>
  <c r="E15" i="4"/>
  <c r="E16" i="4"/>
  <c r="E17" i="4"/>
  <c r="E18" i="4"/>
  <c r="AB18" i="4" s="1"/>
  <c r="AC18" i="4" s="1"/>
  <c r="E19" i="4"/>
  <c r="E20" i="4"/>
  <c r="E21" i="4"/>
  <c r="E22" i="4"/>
  <c r="E23" i="4"/>
  <c r="E24" i="4"/>
  <c r="E25" i="4"/>
  <c r="E26" i="4"/>
  <c r="AB26" i="4" s="1"/>
  <c r="AC26" i="4" s="1"/>
  <c r="E7" i="4"/>
  <c r="E8" i="4"/>
  <c r="E9" i="4"/>
  <c r="E10" i="4"/>
  <c r="AB10" i="4" s="1"/>
  <c r="AC10" i="4" s="1"/>
  <c r="Z10" i="4"/>
  <c r="Z11" i="4"/>
  <c r="Z12" i="4"/>
  <c r="Z13" i="4"/>
  <c r="AB13" i="4" s="1"/>
  <c r="AC13" i="4" s="1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7" i="4"/>
  <c r="Z8" i="4"/>
  <c r="Z9" i="4"/>
  <c r="AB9" i="4" s="1"/>
  <c r="AC9" i="4" s="1"/>
  <c r="AF12" i="8" l="1"/>
  <c r="AF7" i="8"/>
  <c r="AF22" i="8"/>
  <c r="AF10" i="8"/>
  <c r="AF25" i="8"/>
  <c r="AF16" i="8"/>
  <c r="AF24" i="8"/>
  <c r="AF15" i="8"/>
  <c r="AE23" i="8"/>
  <c r="AD23" i="8"/>
  <c r="AF23" i="8" s="1"/>
  <c r="AE19" i="8"/>
  <c r="AD19" i="8"/>
  <c r="AF9" i="8"/>
  <c r="AD17" i="8"/>
  <c r="AE17" i="8"/>
  <c r="AC28" i="8"/>
  <c r="AE21" i="8"/>
  <c r="AD21" i="8"/>
  <c r="AF21" i="8" s="1"/>
  <c r="AD13" i="8"/>
  <c r="AE13" i="8"/>
  <c r="AB11" i="4"/>
  <c r="AC11" i="4" s="1"/>
  <c r="AB16" i="4"/>
  <c r="AC16" i="4" s="1"/>
  <c r="AB22" i="4"/>
  <c r="AC22" i="4" s="1"/>
  <c r="AB15" i="4"/>
  <c r="AC15" i="4" s="1"/>
  <c r="AB19" i="4"/>
  <c r="AC19" i="4" s="1"/>
  <c r="AB8" i="4"/>
  <c r="AC8" i="4" s="1"/>
  <c r="AB23" i="4"/>
  <c r="AC23" i="4" s="1"/>
  <c r="AB21" i="4"/>
  <c r="AC21" i="4" s="1"/>
  <c r="AB12" i="4"/>
  <c r="AC12" i="4" s="1"/>
  <c r="AB14" i="4"/>
  <c r="AC14" i="4" s="1"/>
  <c r="AB25" i="4"/>
  <c r="AC25" i="4" s="1"/>
  <c r="AB17" i="4"/>
  <c r="AC17" i="4" s="1"/>
  <c r="AB24" i="4"/>
  <c r="AC24" i="4" s="1"/>
  <c r="AB20" i="4"/>
  <c r="AC20" i="4" s="1"/>
  <c r="AB7" i="4"/>
  <c r="AF19" i="8" l="1"/>
  <c r="AD28" i="8"/>
  <c r="AF13" i="8"/>
  <c r="AF17" i="8"/>
  <c r="AE28" i="8"/>
  <c r="AD15" i="4"/>
  <c r="AD14" i="4"/>
  <c r="AD13" i="4"/>
  <c r="AD12" i="4"/>
  <c r="AD11" i="4"/>
  <c r="AD10" i="4"/>
  <c r="AD9" i="4"/>
  <c r="AD8" i="4"/>
  <c r="AF28" i="8" l="1"/>
  <c r="AF3" i="8" s="1"/>
  <c r="AE10" i="4"/>
  <c r="AF10" i="4" s="1"/>
  <c r="AE12" i="4"/>
  <c r="AF12" i="4" s="1"/>
  <c r="AE14" i="4"/>
  <c r="AF14" i="4" s="1"/>
  <c r="AE9" i="4"/>
  <c r="AE11" i="4"/>
  <c r="AF11" i="4" s="1"/>
  <c r="AE13" i="4"/>
  <c r="AF13" i="4" s="1"/>
  <c r="AE15" i="4"/>
  <c r="AE8" i="4"/>
  <c r="AF8" i="4" s="1"/>
  <c r="AE7" i="4"/>
  <c r="AD7" i="4"/>
  <c r="AD26" i="4"/>
  <c r="AD25" i="4"/>
  <c r="AD24" i="4"/>
  <c r="AD23" i="4"/>
  <c r="AD22" i="4"/>
  <c r="AD21" i="4"/>
  <c r="AD20" i="4"/>
  <c r="AD19" i="4"/>
  <c r="AD18" i="4"/>
  <c r="AD17" i="4"/>
  <c r="AD16" i="4"/>
  <c r="AF7" i="4" l="1"/>
  <c r="AF15" i="4"/>
  <c r="AF9" i="4"/>
  <c r="AC28" i="4"/>
  <c r="AE26" i="4"/>
  <c r="AF26" i="4" s="1"/>
  <c r="AE22" i="4"/>
  <c r="AF22" i="4" s="1"/>
  <c r="AE19" i="4"/>
  <c r="AF19" i="4" s="1"/>
  <c r="AE23" i="4"/>
  <c r="AF23" i="4" s="1"/>
  <c r="AE16" i="4"/>
  <c r="AF16" i="4" s="1"/>
  <c r="AE20" i="4"/>
  <c r="AF20" i="4" s="1"/>
  <c r="AE24" i="4"/>
  <c r="AF24" i="4" s="1"/>
  <c r="AE18" i="4"/>
  <c r="AF18" i="4" s="1"/>
  <c r="AE17" i="4"/>
  <c r="AF17" i="4" s="1"/>
  <c r="AE21" i="4"/>
  <c r="AF21" i="4" s="1"/>
  <c r="AE25" i="4"/>
  <c r="AF25" i="4" s="1"/>
  <c r="AE28" i="4" l="1"/>
  <c r="AF28" i="4"/>
  <c r="AF3" i="4" s="1"/>
  <c r="AD28" i="4"/>
</calcChain>
</file>

<file path=xl/sharedStrings.xml><?xml version="1.0" encoding="utf-8"?>
<sst xmlns="http://schemas.openxmlformats.org/spreadsheetml/2006/main" count="142" uniqueCount="38">
  <si>
    <t>MONDAY</t>
  </si>
  <si>
    <t>TUESDAY</t>
  </si>
  <si>
    <t>WEDNESDAY</t>
  </si>
  <si>
    <t>THURSDAY</t>
  </si>
  <si>
    <t>FRIDAY</t>
  </si>
  <si>
    <t>SATURDAY</t>
  </si>
  <si>
    <t>SUNDAY</t>
  </si>
  <si>
    <t>START</t>
  </si>
  <si>
    <t>FINISH</t>
  </si>
  <si>
    <t>HOURS</t>
  </si>
  <si>
    <t>TOTALS</t>
  </si>
  <si>
    <t xml:space="preserve"> GROSS PAY</t>
  </si>
  <si>
    <t>Holiday accrual %</t>
  </si>
  <si>
    <t xml:space="preserve">Secondary threshold (weekly) </t>
  </si>
  <si>
    <t>Secondary Class 1 NIC</t>
  </si>
  <si>
    <t>Pension threshold</t>
  </si>
  <si>
    <t>Employer contribution</t>
  </si>
  <si>
    <t>Enrollment threshold</t>
  </si>
  <si>
    <t>E'ER PENSION</t>
  </si>
  <si>
    <t>E'ER 
N.I.</t>
  </si>
  <si>
    <t>TOTAL 
COST</t>
  </si>
  <si>
    <t>Budget</t>
  </si>
  <si>
    <t>This Rota</t>
  </si>
  <si>
    <t>PAY RATE</t>
  </si>
  <si>
    <t>www.roslyns.co.uk</t>
  </si>
  <si>
    <t>Hourly or 
Salary?</t>
  </si>
  <si>
    <t>H</t>
  </si>
  <si>
    <t>S</t>
  </si>
  <si>
    <t>Beverley (Boss)</t>
  </si>
  <si>
    <t>Dave Smith (Chef)</t>
  </si>
  <si>
    <t>Mary Jones (F/T Bar)</t>
  </si>
  <si>
    <t>Sarah Smith (P/T chef)</t>
  </si>
  <si>
    <t>Bob Brown (F/T Bar)</t>
  </si>
  <si>
    <t>Your business name here</t>
  </si>
  <si>
    <t>Dog and Duck - Edinburgh</t>
  </si>
  <si>
    <t>Forecasted takings</t>
  </si>
  <si>
    <t>Week Ending</t>
  </si>
  <si>
    <t>14.6.20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</si>
</sst>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164" formatCode="0.0"/>
    <numFmt numFmtId="165" formatCode="&quot;£&quot;#,##0.00"/>
    <numFmt numFmtId="166" formatCode="0.0%"/>
    <numFmt numFmtId="167" formatCode="&quot;£&quot;#,##0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Helvetica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8"/>
      <name val="Helvetica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1CA29A"/>
        <bgColor indexed="64"/>
      </patternFill>
    </fill>
    <fill>
      <patternFill patternType="solid">
        <fgColor theme="0" tint="-0.14999847407452621"/>
        <bgColor rgb="FFFFFF9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20" fontId="1" fillId="0" borderId="1" xfId="0" applyNumberFormat="1" applyFont="1" applyBorder="1" applyAlignment="1" applyProtection="1">
      <alignment horizontal="center" vertical="center"/>
      <protection locked="0"/>
    </xf>
    <xf numFmtId="166" fontId="16" fillId="5" borderId="0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17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16" fontId="0" fillId="0" borderId="0" xfId="0" applyNumberFormat="1" applyProtection="1"/>
    <xf numFmtId="0" fontId="0" fillId="0" borderId="0" xfId="0" applyBorder="1" applyProtection="1"/>
    <xf numFmtId="0" fontId="11" fillId="0" borderId="0" xfId="0" applyFont="1" applyBorder="1" applyAlignment="1" applyProtection="1">
      <alignment horizontal="right" vertical="center"/>
    </xf>
    <xf numFmtId="166" fontId="16" fillId="5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4" fillId="0" borderId="0" xfId="0" applyFont="1" applyAlignment="1" applyProtection="1">
      <alignment horizontal="center"/>
    </xf>
    <xf numFmtId="166" fontId="11" fillId="0" borderId="0" xfId="0" applyNumberFormat="1" applyFont="1" applyBorder="1" applyAlignment="1" applyProtection="1">
      <alignment horizontal="center"/>
    </xf>
    <xf numFmtId="167" fontId="11" fillId="0" borderId="0" xfId="0" applyNumberFormat="1" applyFont="1" applyBorder="1" applyAlignment="1" applyProtection="1">
      <alignment horizontal="center"/>
    </xf>
    <xf numFmtId="10" fontId="16" fillId="5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5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2" fillId="0" borderId="1" xfId="0" applyFont="1" applyBorder="1" applyProtection="1"/>
    <xf numFmtId="2" fontId="6" fillId="3" borderId="1" xfId="0" applyNumberFormat="1" applyFont="1" applyFill="1" applyBorder="1" applyAlignment="1" applyProtection="1">
      <alignment horizontal="center"/>
    </xf>
    <xf numFmtId="20" fontId="1" fillId="0" borderId="1" xfId="0" applyNumberFormat="1" applyFont="1" applyBorder="1" applyAlignment="1" applyProtection="1">
      <alignment horizontal="center" vertical="center"/>
    </xf>
    <xf numFmtId="2" fontId="12" fillId="3" borderId="1" xfId="0" applyNumberFormat="1" applyFont="1" applyFill="1" applyBorder="1" applyAlignment="1" applyProtection="1">
      <alignment horizontal="center" vertical="center"/>
    </xf>
    <xf numFmtId="2" fontId="6" fillId="2" borderId="0" xfId="0" applyNumberFormat="1" applyFont="1" applyFill="1" applyAlignment="1" applyProtection="1">
      <alignment horizontal="center"/>
    </xf>
    <xf numFmtId="0" fontId="17" fillId="2" borderId="1" xfId="0" applyFont="1" applyFill="1" applyBorder="1" applyAlignment="1" applyProtection="1">
      <alignment horizontal="center"/>
    </xf>
    <xf numFmtId="0" fontId="3" fillId="3" borderId="1" xfId="0" applyFont="1" applyFill="1" applyBorder="1" applyProtection="1"/>
    <xf numFmtId="164" fontId="17" fillId="2" borderId="1" xfId="0" applyNumberFormat="1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left" vertical="center"/>
    </xf>
    <xf numFmtId="165" fontId="0" fillId="3" borderId="1" xfId="0" applyNumberFormat="1" applyFill="1" applyBorder="1" applyAlignment="1" applyProtection="1">
      <alignment horizontal="left" vertical="center"/>
    </xf>
    <xf numFmtId="165" fontId="11" fillId="3" borderId="1" xfId="0" applyNumberFormat="1" applyFont="1" applyFill="1" applyBorder="1" applyAlignment="1" applyProtection="1">
      <alignment horizontal="left" vertical="center"/>
    </xf>
    <xf numFmtId="20" fontId="0" fillId="0" borderId="0" xfId="0" applyNumberFormat="1" applyProtection="1"/>
    <xf numFmtId="0" fontId="8" fillId="2" borderId="0" xfId="0" applyFont="1" applyFill="1" applyProtection="1"/>
    <xf numFmtId="0" fontId="2" fillId="2" borderId="0" xfId="0" applyFont="1" applyFill="1" applyAlignment="1" applyProtection="1">
      <alignment horizontal="center" vertical="center" textRotation="90"/>
    </xf>
    <xf numFmtId="0" fontId="0" fillId="2" borderId="0" xfId="0" applyFill="1" applyAlignment="1" applyProtection="1">
      <alignment horizontal="right"/>
    </xf>
    <xf numFmtId="164" fontId="6" fillId="2" borderId="0" xfId="0" applyNumberFormat="1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165" fontId="0" fillId="0" borderId="1" xfId="0" applyNumberFormat="1" applyFont="1" applyBorder="1" applyAlignment="1" applyProtection="1">
      <alignment horizontal="left" vertical="center"/>
    </xf>
    <xf numFmtId="165" fontId="11" fillId="0" borderId="1" xfId="0" applyNumberFormat="1" applyFont="1" applyBorder="1" applyAlignment="1" applyProtection="1">
      <alignment horizontal="left" vertical="center"/>
    </xf>
    <xf numFmtId="6" fontId="14" fillId="6" borderId="1" xfId="0" applyNumberFormat="1" applyFont="1" applyFill="1" applyBorder="1" applyAlignment="1" applyProtection="1">
      <alignment horizontal="center"/>
    </xf>
    <xf numFmtId="166" fontId="14" fillId="6" borderId="1" xfId="0" applyNumberFormat="1" applyFont="1" applyFill="1" applyBorder="1" applyAlignment="1" applyProtection="1">
      <alignment horizontal="center"/>
    </xf>
    <xf numFmtId="167" fontId="14" fillId="6" borderId="1" xfId="0" applyNumberFormat="1" applyFont="1" applyFill="1" applyBorder="1" applyAlignment="1" applyProtection="1">
      <alignment horizontal="center"/>
    </xf>
    <xf numFmtId="10" fontId="14" fillId="6" borderId="1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9" fillId="0" borderId="4" xfId="0" applyFont="1" applyBorder="1" applyAlignment="1" applyProtection="1">
      <alignment horizontal="center"/>
    </xf>
    <xf numFmtId="0" fontId="19" fillId="0" borderId="2" xfId="0" applyFont="1" applyBorder="1" applyAlignment="1" applyProtection="1">
      <alignment horizontal="center"/>
    </xf>
    <xf numFmtId="0" fontId="19" fillId="0" borderId="3" xfId="0" applyFont="1" applyBorder="1" applyAlignment="1" applyProtection="1">
      <alignment horizontal="center"/>
    </xf>
    <xf numFmtId="16" fontId="10" fillId="0" borderId="0" xfId="0" applyNumberFormat="1" applyFont="1" applyBorder="1" applyAlignment="1" applyProtection="1">
      <alignment horizontal="center"/>
    </xf>
    <xf numFmtId="167" fontId="13" fillId="5" borderId="0" xfId="0" applyNumberFormat="1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right"/>
    </xf>
    <xf numFmtId="0" fontId="18" fillId="4" borderId="6" xfId="0" applyFont="1" applyFill="1" applyBorder="1" applyAlignment="1" applyProtection="1">
      <alignment horizontal="left"/>
    </xf>
    <xf numFmtId="0" fontId="18" fillId="4" borderId="0" xfId="0" applyFont="1" applyFill="1" applyBorder="1" applyAlignment="1" applyProtection="1">
      <alignment horizontal="left"/>
    </xf>
    <xf numFmtId="0" fontId="3" fillId="3" borderId="0" xfId="0" applyFont="1" applyFill="1" applyAlignment="1" applyProtection="1">
      <alignment horizontal="center" wrapText="1"/>
    </xf>
    <xf numFmtId="0" fontId="3" fillId="3" borderId="7" xfId="0" applyFont="1" applyFill="1" applyBorder="1" applyAlignment="1" applyProtection="1">
      <alignment horizontal="center" wrapText="1"/>
    </xf>
    <xf numFmtId="0" fontId="3" fillId="3" borderId="5" xfId="0" applyFont="1" applyFill="1" applyBorder="1" applyAlignment="1" applyProtection="1">
      <alignment horizontal="center" wrapText="1"/>
    </xf>
    <xf numFmtId="0" fontId="3" fillId="3" borderId="8" xfId="0" applyFont="1" applyFill="1" applyBorder="1" applyAlignment="1" applyProtection="1">
      <alignment horizont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wrapText="1"/>
    </xf>
    <xf numFmtId="0" fontId="15" fillId="0" borderId="6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9" fillId="5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167" fontId="13" fillId="5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8"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1CA2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27</xdr:row>
      <xdr:rowOff>5042</xdr:rowOff>
    </xdr:from>
    <xdr:to>
      <xdr:col>23</xdr:col>
      <xdr:colOff>0</xdr:colOff>
      <xdr:row>35</xdr:row>
      <xdr:rowOff>95250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2F253A89-7684-4BED-B341-69E2A4A6EBF2}"/>
            </a:ext>
          </a:extLst>
        </xdr:cNvPr>
        <xdr:cNvSpPr/>
      </xdr:nvSpPr>
      <xdr:spPr>
        <a:xfrm>
          <a:off x="9525" y="6159953"/>
          <a:ext cx="9667875" cy="1587954"/>
        </a:xfrm>
        <a:prstGeom prst="rect">
          <a:avLst/>
        </a:prstGeom>
        <a:solidFill>
          <a:schemeClr val="bg1"/>
        </a:solidFill>
        <a:ln>
          <a:solidFill>
            <a:srgbClr val="1CA29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t" anchorCtr="1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can use this space to give staff updates, or remind about big event/entertainment coming up etc etc.</a:t>
          </a:r>
          <a:b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en-GB" sz="1100" b="1">
            <a:solidFill>
              <a:schemeClr val="tx1"/>
            </a:solidFill>
            <a:effectLst/>
          </a:endParaRPr>
        </a:p>
      </xdr:txBody>
    </xdr:sp>
    <xdr:clientData fLocksWithSheet="0"/>
  </xdr:twoCellAnchor>
  <xdr:twoCellAnchor editAs="oneCell">
    <xdr:from>
      <xdr:col>0</xdr:col>
      <xdr:colOff>26894</xdr:colOff>
      <xdr:row>0</xdr:row>
      <xdr:rowOff>130436</xdr:rowOff>
    </xdr:from>
    <xdr:to>
      <xdr:col>0</xdr:col>
      <xdr:colOff>1262839</xdr:colOff>
      <xdr:row>2</xdr:row>
      <xdr:rowOff>159572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A02737-BDE2-42C8-88B8-EEEAF5107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" y="130436"/>
          <a:ext cx="1235945" cy="441512"/>
        </a:xfrm>
        <a:prstGeom prst="rect">
          <a:avLst/>
        </a:prstGeom>
      </xdr:spPr>
    </xdr:pic>
    <xdr:clientData/>
  </xdr:twoCellAnchor>
  <xdr:twoCellAnchor editAs="oneCell">
    <xdr:from>
      <xdr:col>28</xdr:col>
      <xdr:colOff>472440</xdr:colOff>
      <xdr:row>30</xdr:row>
      <xdr:rowOff>175901</xdr:rowOff>
    </xdr:from>
    <xdr:to>
      <xdr:col>32</xdr:col>
      <xdr:colOff>24820</xdr:colOff>
      <xdr:row>34</xdr:row>
      <xdr:rowOff>137160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EEA7CD-755E-4907-8ECB-37F1CD27C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9140" y="6911981"/>
          <a:ext cx="1990780" cy="692779"/>
        </a:xfrm>
        <a:prstGeom prst="rect">
          <a:avLst/>
        </a:prstGeom>
      </xdr:spPr>
    </xdr:pic>
    <xdr:clientData/>
  </xdr:twoCellAnchor>
  <xdr:twoCellAnchor>
    <xdr:from>
      <xdr:col>24</xdr:col>
      <xdr:colOff>106680</xdr:colOff>
      <xdr:row>4</xdr:row>
      <xdr:rowOff>7620</xdr:rowOff>
    </xdr:from>
    <xdr:to>
      <xdr:col>24</xdr:col>
      <xdr:colOff>106680</xdr:colOff>
      <xdr:row>5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9C3AB655-9F52-4E93-863F-127066C021DE}"/>
            </a:ext>
          </a:extLst>
        </xdr:cNvPr>
        <xdr:cNvCxnSpPr/>
      </xdr:nvCxnSpPr>
      <xdr:spPr>
        <a:xfrm>
          <a:off x="9989820" y="800100"/>
          <a:ext cx="0" cy="25146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54430</xdr:colOff>
      <xdr:row>1</xdr:row>
      <xdr:rowOff>10887</xdr:rowOff>
    </xdr:from>
    <xdr:to>
      <xdr:col>10</xdr:col>
      <xdr:colOff>130629</xdr:colOff>
      <xdr:row>4</xdr:row>
      <xdr:rowOff>1</xdr:rowOff>
    </xdr:to>
    <xdr:sp macro="" textlink="">
      <xdr:nvSpPr>
        <xdr:cNvPr id="6" name="Callout: Line 5">
          <a:extLst>
            <a:ext uri="{FF2B5EF4-FFF2-40B4-BE49-F238E27FC236}">
              <a16:creationId xmlns:a16="http://schemas.microsoft.com/office/drawing/2014/main" id="{52F02E52-B0EC-4759-A4B9-B230A7F7B426}"/>
            </a:ext>
          </a:extLst>
        </xdr:cNvPr>
        <xdr:cNvSpPr/>
      </xdr:nvSpPr>
      <xdr:spPr>
        <a:xfrm>
          <a:off x="3069773" y="195944"/>
          <a:ext cx="1719942" cy="598714"/>
        </a:xfrm>
        <a:prstGeom prst="borderCallout1">
          <a:avLst>
            <a:gd name="adj1" fmla="val 51477"/>
            <a:gd name="adj2" fmla="val -1371"/>
            <a:gd name="adj3" fmla="val 155650"/>
            <a:gd name="adj4" fmla="val -109853"/>
          </a:avLst>
        </a:prstGeom>
        <a:solidFill>
          <a:schemeClr val="bg1"/>
        </a:solidFill>
        <a:ln w="31750">
          <a:solidFill>
            <a:srgbClr val="1CA29A"/>
          </a:solidFill>
          <a:tailEnd type="triangle" w="lg" len="med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wrap="square" lIns="0" tIns="0" rIns="0" bIns="0" rtlCol="0" anchor="ctr" anchorCtr="1"/>
        <a:lstStyle/>
        <a:p>
          <a:pPr algn="ctr"/>
          <a:r>
            <a:rPr lang="en-GB" sz="1100" b="1">
              <a:solidFill>
                <a:schemeClr val="tx1"/>
              </a:solidFill>
            </a:rPr>
            <a:t>Staff</a:t>
          </a:r>
          <a:r>
            <a:rPr lang="en-GB" sz="1100" b="1" baseline="0">
              <a:solidFill>
                <a:schemeClr val="tx1"/>
              </a:solidFill>
            </a:rPr>
            <a:t> names here. </a:t>
          </a:r>
        </a:p>
        <a:p>
          <a:pPr algn="ctr"/>
          <a:r>
            <a:rPr lang="en-GB" sz="1100" b="1" baseline="0">
              <a:solidFill>
                <a:schemeClr val="tx1"/>
              </a:solidFill>
            </a:rPr>
            <a:t>These will auto fill on the right too.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174171</xdr:colOff>
      <xdr:row>3</xdr:row>
      <xdr:rowOff>21771</xdr:rowOff>
    </xdr:from>
    <xdr:to>
      <xdr:col>14</xdr:col>
      <xdr:colOff>435428</xdr:colOff>
      <xdr:row>7</xdr:row>
      <xdr:rowOff>141513</xdr:rowOff>
    </xdr:to>
    <xdr:sp macro="" textlink="">
      <xdr:nvSpPr>
        <xdr:cNvPr id="7" name="Callout: Line 6">
          <a:extLst>
            <a:ext uri="{FF2B5EF4-FFF2-40B4-BE49-F238E27FC236}">
              <a16:creationId xmlns:a16="http://schemas.microsoft.com/office/drawing/2014/main" id="{255D72D1-B119-4DC9-BBCE-DF3C9516C13B}"/>
            </a:ext>
          </a:extLst>
        </xdr:cNvPr>
        <xdr:cNvSpPr/>
      </xdr:nvSpPr>
      <xdr:spPr>
        <a:xfrm>
          <a:off x="4833257" y="620485"/>
          <a:ext cx="1719942" cy="838199"/>
        </a:xfrm>
        <a:prstGeom prst="borderCallout1">
          <a:avLst>
            <a:gd name="adj1" fmla="val 44724"/>
            <a:gd name="adj2" fmla="val -105"/>
            <a:gd name="adj3" fmla="val 119026"/>
            <a:gd name="adj4" fmla="val -213017"/>
          </a:avLst>
        </a:prstGeom>
        <a:solidFill>
          <a:schemeClr val="bg1"/>
        </a:solidFill>
        <a:ln w="31750">
          <a:solidFill>
            <a:srgbClr val="1CA29A"/>
          </a:solidFill>
          <a:tailEnd type="triangle" w="lg" len="med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wrap="square" lIns="0" tIns="0" rIns="0" bIns="0" rtlCol="0" anchor="ctr" anchorCtr="1"/>
        <a:lstStyle/>
        <a:p>
          <a:pPr algn="ctr"/>
          <a:r>
            <a:rPr lang="en-GB" sz="1100" b="1">
              <a:solidFill>
                <a:schemeClr val="tx1"/>
              </a:solidFill>
            </a:rPr>
            <a:t>Notice some staff have split shift. </a:t>
          </a:r>
          <a:r>
            <a:rPr lang="en-GB" sz="1400" b="1">
              <a:solidFill>
                <a:schemeClr val="tx1"/>
              </a:solidFill>
            </a:rPr>
            <a:t>Their</a:t>
          </a:r>
          <a:r>
            <a:rPr lang="en-GB" sz="1400" b="1" baseline="0">
              <a:solidFill>
                <a:schemeClr val="tx1"/>
              </a:solidFill>
            </a:rPr>
            <a:t> names must be identical and next to each other.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32657</xdr:colOff>
      <xdr:row>7</xdr:row>
      <xdr:rowOff>239486</xdr:rowOff>
    </xdr:from>
    <xdr:to>
      <xdr:col>10</xdr:col>
      <xdr:colOff>108856</xdr:colOff>
      <xdr:row>10</xdr:row>
      <xdr:rowOff>87085</xdr:rowOff>
    </xdr:to>
    <xdr:sp macro="" textlink="">
      <xdr:nvSpPr>
        <xdr:cNvPr id="8" name="Callout: Line 7">
          <a:extLst>
            <a:ext uri="{FF2B5EF4-FFF2-40B4-BE49-F238E27FC236}">
              <a16:creationId xmlns:a16="http://schemas.microsoft.com/office/drawing/2014/main" id="{EBEFD121-D920-4E4F-AC40-B877B23D85B9}"/>
            </a:ext>
          </a:extLst>
        </xdr:cNvPr>
        <xdr:cNvSpPr/>
      </xdr:nvSpPr>
      <xdr:spPr>
        <a:xfrm>
          <a:off x="3048000" y="1556657"/>
          <a:ext cx="1719942" cy="598714"/>
        </a:xfrm>
        <a:prstGeom prst="borderCallout1">
          <a:avLst>
            <a:gd name="adj1" fmla="val 51477"/>
            <a:gd name="adj2" fmla="val -2004"/>
            <a:gd name="adj3" fmla="val 57468"/>
            <a:gd name="adj4" fmla="val -70613"/>
          </a:avLst>
        </a:prstGeom>
        <a:solidFill>
          <a:schemeClr val="bg1"/>
        </a:solidFill>
        <a:ln w="31750">
          <a:solidFill>
            <a:srgbClr val="1CA29A"/>
          </a:solidFill>
          <a:tailEnd type="triangle" w="lg" len="med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wrap="square" lIns="0" tIns="0" rIns="0" bIns="0" rtlCol="0" anchor="ctr" anchorCtr="1"/>
        <a:lstStyle/>
        <a:p>
          <a:pPr algn="ctr"/>
          <a:r>
            <a:rPr lang="en-GB" sz="1100" b="1">
              <a:solidFill>
                <a:schemeClr val="tx1"/>
              </a:solidFill>
            </a:rPr>
            <a:t>Enter shifts as 24hour clock. total hours are calculated for you.</a:t>
          </a:r>
        </a:p>
      </xdr:txBody>
    </xdr:sp>
    <xdr:clientData/>
  </xdr:twoCellAnchor>
  <xdr:twoCellAnchor>
    <xdr:from>
      <xdr:col>6</xdr:col>
      <xdr:colOff>43543</xdr:colOff>
      <xdr:row>11</xdr:row>
      <xdr:rowOff>87086</xdr:rowOff>
    </xdr:from>
    <xdr:to>
      <xdr:col>10</xdr:col>
      <xdr:colOff>119742</xdr:colOff>
      <xdr:row>13</xdr:row>
      <xdr:rowOff>185057</xdr:rowOff>
    </xdr:to>
    <xdr:sp macro="" textlink="">
      <xdr:nvSpPr>
        <xdr:cNvPr id="9" name="Callout: Line 8">
          <a:extLst>
            <a:ext uri="{FF2B5EF4-FFF2-40B4-BE49-F238E27FC236}">
              <a16:creationId xmlns:a16="http://schemas.microsoft.com/office/drawing/2014/main" id="{F2B0D792-53B5-477B-ABDF-340081D54771}"/>
            </a:ext>
          </a:extLst>
        </xdr:cNvPr>
        <xdr:cNvSpPr/>
      </xdr:nvSpPr>
      <xdr:spPr>
        <a:xfrm>
          <a:off x="3058886" y="2405743"/>
          <a:ext cx="1719942" cy="598714"/>
        </a:xfrm>
        <a:prstGeom prst="borderCallout1">
          <a:avLst>
            <a:gd name="adj1" fmla="val -3068"/>
            <a:gd name="adj2" fmla="val -2637"/>
            <a:gd name="adj3" fmla="val -200714"/>
            <a:gd name="adj4" fmla="val -28207"/>
          </a:avLst>
        </a:prstGeom>
        <a:solidFill>
          <a:schemeClr val="bg1"/>
        </a:solidFill>
        <a:ln w="31750">
          <a:solidFill>
            <a:srgbClr val="1CA29A"/>
          </a:solidFill>
          <a:tailEnd type="triangle" w="lg" len="med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wrap="square" lIns="0" tIns="0" rIns="0" bIns="0" rtlCol="0" anchor="ctr" anchorCtr="1"/>
        <a:lstStyle/>
        <a:p>
          <a:pPr algn="ctr"/>
          <a:r>
            <a:rPr lang="en-GB" sz="1100" b="1">
              <a:solidFill>
                <a:schemeClr val="tx1"/>
              </a:solidFill>
            </a:rPr>
            <a:t>If you enter a shift over 10 hours it will allow this but highlight in case of error.</a:t>
          </a:r>
        </a:p>
      </xdr:txBody>
    </xdr:sp>
    <xdr:clientData/>
  </xdr:twoCellAnchor>
  <xdr:twoCellAnchor>
    <xdr:from>
      <xdr:col>18</xdr:col>
      <xdr:colOff>97973</xdr:colOff>
      <xdr:row>1</xdr:row>
      <xdr:rowOff>130627</xdr:rowOff>
    </xdr:from>
    <xdr:to>
      <xdr:col>22</xdr:col>
      <xdr:colOff>174172</xdr:colOff>
      <xdr:row>4</xdr:row>
      <xdr:rowOff>130628</xdr:rowOff>
    </xdr:to>
    <xdr:sp macro="" textlink="">
      <xdr:nvSpPr>
        <xdr:cNvPr id="10" name="Callout: Line 9">
          <a:extLst>
            <a:ext uri="{FF2B5EF4-FFF2-40B4-BE49-F238E27FC236}">
              <a16:creationId xmlns:a16="http://schemas.microsoft.com/office/drawing/2014/main" id="{217DA0DB-F080-46F3-B356-EF1859FBB151}"/>
            </a:ext>
          </a:extLst>
        </xdr:cNvPr>
        <xdr:cNvSpPr/>
      </xdr:nvSpPr>
      <xdr:spPr>
        <a:xfrm>
          <a:off x="7859487" y="315684"/>
          <a:ext cx="1719942" cy="609601"/>
        </a:xfrm>
        <a:prstGeom prst="borderCallout1">
          <a:avLst>
            <a:gd name="adj1" fmla="val 149660"/>
            <a:gd name="adj2" fmla="val 125211"/>
            <a:gd name="adj3" fmla="val 53572"/>
            <a:gd name="adj4" fmla="val 100906"/>
          </a:avLst>
        </a:prstGeom>
        <a:solidFill>
          <a:schemeClr val="bg1"/>
        </a:solidFill>
        <a:ln w="31750">
          <a:solidFill>
            <a:srgbClr val="1CA29A"/>
          </a:solidFill>
          <a:headEnd type="triangle" w="lg" len="med"/>
          <a:tailEnd type="none" w="lg" len="med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wrap="square" lIns="0" tIns="0" rIns="0" bIns="0" rtlCol="0" anchor="ctr" anchorCtr="1"/>
        <a:lstStyle/>
        <a:p>
          <a:pPr algn="ctr"/>
          <a:r>
            <a:rPr lang="en-GB" sz="1100" b="1">
              <a:solidFill>
                <a:schemeClr val="tx1"/>
              </a:solidFill>
            </a:rPr>
            <a:t>Assign each person as either hourly paid or salary.</a:t>
          </a:r>
          <a:r>
            <a:rPr lang="en-GB" sz="1100" b="1" baseline="0">
              <a:solidFill>
                <a:schemeClr val="tx1"/>
              </a:solidFill>
            </a:rPr>
            <a:t> this needs only doing once.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141516</xdr:colOff>
      <xdr:row>7</xdr:row>
      <xdr:rowOff>43543</xdr:rowOff>
    </xdr:from>
    <xdr:to>
      <xdr:col>22</xdr:col>
      <xdr:colOff>217715</xdr:colOff>
      <xdr:row>9</xdr:row>
      <xdr:rowOff>43544</xdr:rowOff>
    </xdr:to>
    <xdr:sp macro="" textlink="">
      <xdr:nvSpPr>
        <xdr:cNvPr id="11" name="Callout: Line 10">
          <a:extLst>
            <a:ext uri="{FF2B5EF4-FFF2-40B4-BE49-F238E27FC236}">
              <a16:creationId xmlns:a16="http://schemas.microsoft.com/office/drawing/2014/main" id="{A23D92A1-43A0-4E5E-B08E-CD3A3E2890A3}"/>
            </a:ext>
          </a:extLst>
        </xdr:cNvPr>
        <xdr:cNvSpPr/>
      </xdr:nvSpPr>
      <xdr:spPr>
        <a:xfrm>
          <a:off x="7903030" y="1360714"/>
          <a:ext cx="1719942" cy="500744"/>
        </a:xfrm>
        <a:prstGeom prst="borderCallout1">
          <a:avLst>
            <a:gd name="adj1" fmla="val -4688"/>
            <a:gd name="adj2" fmla="val 174578"/>
            <a:gd name="adj3" fmla="val 43634"/>
            <a:gd name="adj4" fmla="val 101539"/>
          </a:avLst>
        </a:prstGeom>
        <a:solidFill>
          <a:schemeClr val="bg1"/>
        </a:solidFill>
        <a:ln w="31750">
          <a:solidFill>
            <a:srgbClr val="1CA29A"/>
          </a:solidFill>
          <a:headEnd type="triangle" w="lg" len="med"/>
          <a:tailEnd type="none" w="lg" len="med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wrap="square" lIns="0" tIns="0" rIns="0" bIns="0" rtlCol="0" anchor="ctr" anchorCtr="1"/>
        <a:lstStyle/>
        <a:p>
          <a:pPr algn="ctr"/>
          <a:r>
            <a:rPr lang="en-GB" sz="1100" b="1">
              <a:solidFill>
                <a:schemeClr val="tx1"/>
              </a:solidFill>
            </a:rPr>
            <a:t>Then set their rate of pay.</a:t>
          </a:r>
        </a:p>
        <a:p>
          <a:pPr algn="ctr"/>
          <a:r>
            <a:rPr lang="en-GB" sz="1100" b="1">
              <a:solidFill>
                <a:schemeClr val="tx1"/>
              </a:solidFill>
            </a:rPr>
            <a:t>This</a:t>
          </a:r>
          <a:r>
            <a:rPr lang="en-GB" sz="1100" b="1" baseline="0">
              <a:solidFill>
                <a:schemeClr val="tx1"/>
              </a:solidFill>
            </a:rPr>
            <a:t> only needs doing once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32</xdr:col>
      <xdr:colOff>435428</xdr:colOff>
      <xdr:row>6</xdr:row>
      <xdr:rowOff>54428</xdr:rowOff>
    </xdr:from>
    <xdr:to>
      <xdr:col>36</xdr:col>
      <xdr:colOff>424542</xdr:colOff>
      <xdr:row>8</xdr:row>
      <xdr:rowOff>152399</xdr:rowOff>
    </xdr:to>
    <xdr:sp macro="" textlink="">
      <xdr:nvSpPr>
        <xdr:cNvPr id="12" name="Callout: Line 11">
          <a:extLst>
            <a:ext uri="{FF2B5EF4-FFF2-40B4-BE49-F238E27FC236}">
              <a16:creationId xmlns:a16="http://schemas.microsoft.com/office/drawing/2014/main" id="{96DE1637-334D-43DE-9192-2888B3F70945}"/>
            </a:ext>
          </a:extLst>
        </xdr:cNvPr>
        <xdr:cNvSpPr/>
      </xdr:nvSpPr>
      <xdr:spPr>
        <a:xfrm>
          <a:off x="14608628" y="1121228"/>
          <a:ext cx="1817914" cy="598714"/>
        </a:xfrm>
        <a:prstGeom prst="borderCallout1">
          <a:avLst>
            <a:gd name="adj1" fmla="val -1250"/>
            <a:gd name="adj2" fmla="val 42565"/>
            <a:gd name="adj3" fmla="val -131623"/>
            <a:gd name="adj4" fmla="val -20613"/>
          </a:avLst>
        </a:prstGeom>
        <a:solidFill>
          <a:schemeClr val="bg1"/>
        </a:solidFill>
        <a:ln w="31750">
          <a:solidFill>
            <a:srgbClr val="1CA29A"/>
          </a:solidFill>
          <a:tailEnd type="triangle" w="lg" len="med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wrap="square" lIns="0" tIns="0" rIns="0" bIns="0" rtlCol="0" anchor="ctr" anchorCtr="1"/>
        <a:lstStyle/>
        <a:p>
          <a:pPr algn="ctr"/>
          <a:r>
            <a:rPr lang="en-GB" sz="1100" b="1">
              <a:solidFill>
                <a:schemeClr val="tx1"/>
              </a:solidFill>
            </a:rPr>
            <a:t>Enter your desired wage % budget that you're aiming for</a:t>
          </a:r>
        </a:p>
      </xdr:txBody>
    </xdr:sp>
    <xdr:clientData/>
  </xdr:twoCellAnchor>
  <xdr:twoCellAnchor>
    <xdr:from>
      <xdr:col>32</xdr:col>
      <xdr:colOff>424542</xdr:colOff>
      <xdr:row>9</xdr:row>
      <xdr:rowOff>10885</xdr:rowOff>
    </xdr:from>
    <xdr:to>
      <xdr:col>36</xdr:col>
      <xdr:colOff>413656</xdr:colOff>
      <xdr:row>11</xdr:row>
      <xdr:rowOff>108856</xdr:rowOff>
    </xdr:to>
    <xdr:sp macro="" textlink="">
      <xdr:nvSpPr>
        <xdr:cNvPr id="13" name="Callout: Line 12">
          <a:extLst>
            <a:ext uri="{FF2B5EF4-FFF2-40B4-BE49-F238E27FC236}">
              <a16:creationId xmlns:a16="http://schemas.microsoft.com/office/drawing/2014/main" id="{1CE5257B-71D7-4C61-826C-475DB10B7A65}"/>
            </a:ext>
          </a:extLst>
        </xdr:cNvPr>
        <xdr:cNvSpPr/>
      </xdr:nvSpPr>
      <xdr:spPr>
        <a:xfrm>
          <a:off x="14597742" y="1828799"/>
          <a:ext cx="1817914" cy="598714"/>
        </a:xfrm>
        <a:prstGeom prst="borderCallout1">
          <a:avLst>
            <a:gd name="adj1" fmla="val 49659"/>
            <a:gd name="adj2" fmla="val 50"/>
            <a:gd name="adj3" fmla="val -195258"/>
            <a:gd name="adj4" fmla="val -33188"/>
          </a:avLst>
        </a:prstGeom>
        <a:solidFill>
          <a:schemeClr val="bg1"/>
        </a:solidFill>
        <a:ln w="31750">
          <a:solidFill>
            <a:srgbClr val="1CA29A"/>
          </a:solidFill>
          <a:tailEnd type="triangle" w="lg" len="med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wrap="square" lIns="0" tIns="0" rIns="0" bIns="0" rtlCol="0" anchor="ctr" anchorCtr="1"/>
        <a:lstStyle/>
        <a:p>
          <a:pPr algn="ctr"/>
          <a:r>
            <a:rPr lang="en-GB" sz="1100" b="1">
              <a:solidFill>
                <a:schemeClr val="tx1"/>
              </a:solidFill>
            </a:rPr>
            <a:t>Your rota will calculate the expected</a:t>
          </a:r>
          <a:r>
            <a:rPr lang="en-GB" sz="1100" b="1" baseline="0">
              <a:solidFill>
                <a:schemeClr val="tx1"/>
              </a:solidFill>
            </a:rPr>
            <a:t> cost and %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28</xdr:col>
      <xdr:colOff>381000</xdr:colOff>
      <xdr:row>6</xdr:row>
      <xdr:rowOff>195943</xdr:rowOff>
    </xdr:from>
    <xdr:to>
      <xdr:col>31</xdr:col>
      <xdr:colOff>370114</xdr:colOff>
      <xdr:row>10</xdr:row>
      <xdr:rowOff>97971</xdr:rowOff>
    </xdr:to>
    <xdr:sp macro="" textlink="">
      <xdr:nvSpPr>
        <xdr:cNvPr id="14" name="Callout: Line 13">
          <a:extLst>
            <a:ext uri="{FF2B5EF4-FFF2-40B4-BE49-F238E27FC236}">
              <a16:creationId xmlns:a16="http://schemas.microsoft.com/office/drawing/2014/main" id="{77065237-215D-463C-824B-38DEDF9F0857}"/>
            </a:ext>
          </a:extLst>
        </xdr:cNvPr>
        <xdr:cNvSpPr/>
      </xdr:nvSpPr>
      <xdr:spPr>
        <a:xfrm>
          <a:off x="12115800" y="1262743"/>
          <a:ext cx="1817914" cy="903514"/>
        </a:xfrm>
        <a:prstGeom prst="borderCallout1">
          <a:avLst>
            <a:gd name="adj1" fmla="val 3087"/>
            <a:gd name="adj2" fmla="val 45559"/>
            <a:gd name="adj3" fmla="val -81021"/>
            <a:gd name="adj4" fmla="val -15224"/>
          </a:avLst>
        </a:prstGeom>
        <a:solidFill>
          <a:schemeClr val="bg1"/>
        </a:solidFill>
        <a:ln w="31750">
          <a:solidFill>
            <a:srgbClr val="1CA29A"/>
          </a:solidFill>
          <a:tailEnd type="triangle" w="lg" len="med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wrap="square" lIns="0" tIns="0" rIns="0" bIns="0" rtlCol="0" anchor="ctr" anchorCtr="1"/>
        <a:lstStyle/>
        <a:p>
          <a:pPr algn="ctr"/>
          <a:r>
            <a:rPr lang="en-GB" sz="1100" b="1">
              <a:solidFill>
                <a:schemeClr val="tx1"/>
              </a:solidFill>
            </a:rPr>
            <a:t>To calculate % of revenue use either last week's or a good estimation of this coming rota week.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26</xdr:row>
      <xdr:rowOff>85724</xdr:rowOff>
    </xdr:from>
    <xdr:to>
      <xdr:col>23</xdr:col>
      <xdr:colOff>0</xdr:colOff>
      <xdr:row>35</xdr:row>
      <xdr:rowOff>95250</xdr:rowOff>
    </xdr:to>
    <xdr:sp macro="" textlink="" fLocksText="0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4800" y="4038599"/>
          <a:ext cx="8715375" cy="1628776"/>
        </a:xfrm>
        <a:prstGeom prst="rect">
          <a:avLst/>
        </a:prstGeom>
        <a:solidFill>
          <a:schemeClr val="bg1"/>
        </a:solidFill>
        <a:ln>
          <a:solidFill>
            <a:srgbClr val="1CA29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t" anchorCtr="1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can use this space to give staff updates, or remind about big event/entertainment coming up etc etc.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(Remember:</a:t>
          </a:r>
          <a:r>
            <a:rPr lang="en-GB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Roslyns payroll clients can have this spreadsheet customised for them, at no charge)</a:t>
          </a:r>
          <a:b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en-GB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="1">
            <a:solidFill>
              <a:schemeClr val="tx1"/>
            </a:solidFill>
            <a:effectLst/>
          </a:endParaRPr>
        </a:p>
      </xdr:txBody>
    </xdr:sp>
    <xdr:clientData fLocksWithSheet="0"/>
  </xdr:twoCellAnchor>
  <xdr:twoCellAnchor editAs="oneCell">
    <xdr:from>
      <xdr:col>0</xdr:col>
      <xdr:colOff>198120</xdr:colOff>
      <xdr:row>0</xdr:row>
      <xdr:rowOff>127492</xdr:rowOff>
    </xdr:from>
    <xdr:to>
      <xdr:col>0</xdr:col>
      <xdr:colOff>1167365</xdr:colOff>
      <xdr:row>2</xdr:row>
      <xdr:rowOff>68579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83CB608-370B-447C-BEFD-E02254C9B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127492"/>
          <a:ext cx="969245" cy="352567"/>
        </a:xfrm>
        <a:prstGeom prst="rect">
          <a:avLst/>
        </a:prstGeom>
      </xdr:spPr>
    </xdr:pic>
    <xdr:clientData/>
  </xdr:twoCellAnchor>
  <xdr:twoCellAnchor editAs="absolute">
    <xdr:from>
      <xdr:col>28</xdr:col>
      <xdr:colOff>483326</xdr:colOff>
      <xdr:row>30</xdr:row>
      <xdr:rowOff>77930</xdr:rowOff>
    </xdr:from>
    <xdr:to>
      <xdr:col>32</xdr:col>
      <xdr:colOff>35706</xdr:colOff>
      <xdr:row>34</xdr:row>
      <xdr:rowOff>39189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A16FD4E-C977-4929-940E-0F04D3080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8126" y="6805301"/>
          <a:ext cx="1990780" cy="701488"/>
        </a:xfrm>
        <a:prstGeom prst="rect">
          <a:avLst/>
        </a:prstGeom>
      </xdr:spPr>
    </xdr:pic>
    <xdr:clientData/>
  </xdr:twoCellAnchor>
  <xdr:twoCellAnchor>
    <xdr:from>
      <xdr:col>24</xdr:col>
      <xdr:colOff>106680</xdr:colOff>
      <xdr:row>4</xdr:row>
      <xdr:rowOff>7620</xdr:rowOff>
    </xdr:from>
    <xdr:to>
      <xdr:col>24</xdr:col>
      <xdr:colOff>106680</xdr:colOff>
      <xdr:row>5</xdr:row>
      <xdr:rowOff>76200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83CE0C25-47D2-4CD2-B5DC-80FC44F49E21}"/>
            </a:ext>
          </a:extLst>
        </xdr:cNvPr>
        <xdr:cNvCxnSpPr/>
      </xdr:nvCxnSpPr>
      <xdr:spPr>
        <a:xfrm>
          <a:off x="9959340" y="800100"/>
          <a:ext cx="0" cy="25146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rgbClr val="92D050"/>
          </a:solidFill>
        </a:ln>
      </a:spPr>
      <a:bodyPr vertOverflow="clip" horzOverflow="clip" vert="vert270" wrap="square" lIns="0" tIns="0" rIns="0" bIns="0" rtlCol="0" anchor="ctr" anchorCtr="1"/>
      <a:lstStyle>
        <a:defPPr algn="ctr">
          <a:defRPr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0CB45-774E-4B1F-A416-D24BBC7FC7ED}">
  <sheetPr>
    <tabColor rgb="FFFF0000"/>
    <pageSetUpPr fitToPage="1"/>
  </sheetPr>
  <dimension ref="A2:AI36"/>
  <sheetViews>
    <sheetView zoomScale="85" zoomScaleNormal="85" workbookViewId="0">
      <selection activeCell="A5" sqref="A5"/>
    </sheetView>
  </sheetViews>
  <sheetFormatPr defaultRowHeight="14.4" x14ac:dyDescent="0.3"/>
  <cols>
    <col min="1" max="1" width="18.77734375" style="6" customWidth="1"/>
    <col min="2" max="2" width="1.33203125" style="12" customWidth="1"/>
    <col min="3" max="4" width="6.6640625" style="6" customWidth="1"/>
    <col min="5" max="5" width="3.88671875" style="6" customWidth="1"/>
    <col min="6" max="7" width="6.6640625" style="6" customWidth="1"/>
    <col min="8" max="8" width="3.88671875" style="6" customWidth="1"/>
    <col min="9" max="10" width="6.6640625" style="6" customWidth="1"/>
    <col min="11" max="11" width="3.88671875" style="6" customWidth="1"/>
    <col min="12" max="13" width="6.6640625" style="6" customWidth="1"/>
    <col min="14" max="14" width="3.88671875" style="6" customWidth="1"/>
    <col min="15" max="16" width="6.6640625" style="6" customWidth="1"/>
    <col min="17" max="17" width="3.88671875" style="6" customWidth="1"/>
    <col min="18" max="19" width="6.6640625" style="6" customWidth="1"/>
    <col min="20" max="20" width="3.88671875" style="6" customWidth="1"/>
    <col min="21" max="22" width="6.6640625" style="6" customWidth="1"/>
    <col min="23" max="23" width="3.88671875" style="6" customWidth="1"/>
    <col min="24" max="24" width="3.44140625" style="12" customWidth="1"/>
    <col min="25" max="25" width="3.44140625" style="6" customWidth="1"/>
    <col min="26" max="26" width="9.33203125" style="6" customWidth="1"/>
    <col min="27" max="27" width="6.5546875" style="6" customWidth="1"/>
    <col min="28" max="28" width="7.109375" style="6" customWidth="1"/>
    <col min="29" max="31" width="8.88671875" style="6" customWidth="1"/>
    <col min="32" max="33" width="8.88671875" style="6"/>
    <col min="34" max="34" width="0" style="6" hidden="1" customWidth="1"/>
    <col min="35" max="16384" width="8.88671875" style="6"/>
  </cols>
  <sheetData>
    <row r="2" spans="1:35" ht="18" x14ac:dyDescent="0.35">
      <c r="B2" s="50" t="s">
        <v>33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  <c r="X2" s="7"/>
      <c r="Y2" s="7"/>
      <c r="Z2" s="53" t="s">
        <v>35</v>
      </c>
      <c r="AA2" s="53"/>
      <c r="AB2" s="54">
        <v>8000</v>
      </c>
      <c r="AC2" s="54"/>
      <c r="AD2" s="8"/>
      <c r="AE2" s="9" t="s">
        <v>21</v>
      </c>
      <c r="AF2" s="10">
        <v>0.25</v>
      </c>
      <c r="AG2" s="11"/>
      <c r="AH2" s="11"/>
      <c r="AI2" s="11"/>
    </row>
    <row r="3" spans="1:35" ht="14.4" customHeight="1" x14ac:dyDescent="0.3">
      <c r="Z3" s="55"/>
      <c r="AA3" s="55"/>
      <c r="AB3" s="13"/>
      <c r="AC3" s="14"/>
      <c r="AD3" s="56" t="s">
        <v>22</v>
      </c>
      <c r="AE3" s="56"/>
      <c r="AF3" s="15">
        <f>AF28/AB2</f>
        <v>0.28243725000000003</v>
      </c>
    </row>
    <row r="4" spans="1:35" ht="15.6" customHeight="1" x14ac:dyDescent="0.3">
      <c r="A4" s="48" t="s">
        <v>36</v>
      </c>
      <c r="B4" s="17"/>
      <c r="C4" s="49" t="s">
        <v>0</v>
      </c>
      <c r="D4" s="49"/>
      <c r="E4" s="18"/>
      <c r="F4" s="49" t="s">
        <v>1</v>
      </c>
      <c r="G4" s="49"/>
      <c r="H4" s="18"/>
      <c r="I4" s="49" t="s">
        <v>2</v>
      </c>
      <c r="J4" s="49"/>
      <c r="K4" s="18"/>
      <c r="L4" s="49" t="s">
        <v>3</v>
      </c>
      <c r="M4" s="49"/>
      <c r="N4" s="18"/>
      <c r="O4" s="49" t="s">
        <v>4</v>
      </c>
      <c r="P4" s="49"/>
      <c r="Q4" s="18"/>
      <c r="R4" s="49" t="s">
        <v>5</v>
      </c>
      <c r="S4" s="49"/>
      <c r="T4" s="18"/>
      <c r="U4" s="49" t="s">
        <v>6</v>
      </c>
      <c r="V4" s="49"/>
      <c r="W4" s="16"/>
      <c r="X4" s="17"/>
      <c r="Y4" s="59" t="s">
        <v>25</v>
      </c>
      <c r="Z4" s="60"/>
      <c r="AA4" s="63" t="s">
        <v>23</v>
      </c>
      <c r="AB4" s="63" t="s">
        <v>9</v>
      </c>
      <c r="AC4" s="63" t="s">
        <v>11</v>
      </c>
      <c r="AD4" s="63" t="s">
        <v>19</v>
      </c>
      <c r="AE4" s="63" t="s">
        <v>18</v>
      </c>
      <c r="AF4" s="64" t="s">
        <v>20</v>
      </c>
    </row>
    <row r="5" spans="1:35" ht="14.4" customHeight="1" x14ac:dyDescent="0.3">
      <c r="A5" s="47" t="s">
        <v>37</v>
      </c>
      <c r="B5" s="19"/>
      <c r="C5" s="20" t="s">
        <v>7</v>
      </c>
      <c r="D5" s="20" t="s">
        <v>8</v>
      </c>
      <c r="E5" s="21"/>
      <c r="F5" s="20" t="s">
        <v>7</v>
      </c>
      <c r="G5" s="20" t="s">
        <v>8</v>
      </c>
      <c r="H5" s="21"/>
      <c r="I5" s="20" t="s">
        <v>7</v>
      </c>
      <c r="J5" s="20" t="s">
        <v>8</v>
      </c>
      <c r="K5" s="21"/>
      <c r="L5" s="20" t="s">
        <v>7</v>
      </c>
      <c r="M5" s="20" t="s">
        <v>8</v>
      </c>
      <c r="N5" s="21"/>
      <c r="O5" s="20" t="s">
        <v>7</v>
      </c>
      <c r="P5" s="20" t="s">
        <v>8</v>
      </c>
      <c r="Q5" s="21"/>
      <c r="R5" s="20" t="s">
        <v>7</v>
      </c>
      <c r="S5" s="20" t="s">
        <v>8</v>
      </c>
      <c r="T5" s="21"/>
      <c r="U5" s="20" t="s">
        <v>7</v>
      </c>
      <c r="V5" s="20" t="s">
        <v>8</v>
      </c>
      <c r="W5" s="16"/>
      <c r="X5" s="19"/>
      <c r="Y5" s="59"/>
      <c r="Z5" s="60"/>
      <c r="AA5" s="63"/>
      <c r="AB5" s="63"/>
      <c r="AC5" s="63"/>
      <c r="AD5" s="63"/>
      <c r="AE5" s="63"/>
      <c r="AF5" s="64"/>
    </row>
    <row r="6" spans="1:35" ht="6.75" customHeight="1" x14ac:dyDescent="0.3">
      <c r="A6" s="16"/>
      <c r="B6" s="1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16"/>
      <c r="X6" s="19"/>
      <c r="Y6" s="61"/>
      <c r="Z6" s="62"/>
      <c r="AA6" s="63"/>
      <c r="AB6" s="63"/>
      <c r="AC6" s="63"/>
      <c r="AD6" s="63"/>
      <c r="AE6" s="63"/>
      <c r="AF6" s="64"/>
    </row>
    <row r="7" spans="1:35" ht="20.25" customHeight="1" x14ac:dyDescent="0.3">
      <c r="A7" s="22" t="s">
        <v>28</v>
      </c>
      <c r="B7" s="23"/>
      <c r="C7" s="24">
        <v>0.41666666666666669</v>
      </c>
      <c r="D7" s="24">
        <v>0.97916666666666663</v>
      </c>
      <c r="E7" s="25">
        <f t="shared" ref="E7:E26" si="0">IF(C7&gt;D7,(24-((C7-D7)*24)),(D7-C7)*24)</f>
        <v>13.5</v>
      </c>
      <c r="F7" s="24">
        <v>0.41666666666666669</v>
      </c>
      <c r="G7" s="24">
        <v>0.70833333333333337</v>
      </c>
      <c r="H7" s="25">
        <f t="shared" ref="H7:H26" si="1">IF(F7&gt;G7,(24-((F7-G7)*24)),(G7-F7)*24)</f>
        <v>7</v>
      </c>
      <c r="I7" s="24"/>
      <c r="J7" s="24"/>
      <c r="K7" s="25">
        <f t="shared" ref="K7:K26" si="2">IF(I7&gt;J7,(24-((I7-J7)*24)),(J7-I7)*24)</f>
        <v>0</v>
      </c>
      <c r="L7" s="24">
        <v>0.4375</v>
      </c>
      <c r="M7" s="24">
        <v>0.625</v>
      </c>
      <c r="N7" s="25">
        <f t="shared" ref="N7:N26" si="3">IF(L7&gt;M7,(24-((L7-M7)*24)),(M7-L7)*24)</f>
        <v>4.5</v>
      </c>
      <c r="O7" s="24">
        <v>0.41666666666666669</v>
      </c>
      <c r="P7" s="24">
        <v>0.66666666666666663</v>
      </c>
      <c r="Q7" s="25">
        <f t="shared" ref="Q7:Q26" si="4">IF(O7&gt;P7,(24-((O7-P7)*24)),(P7-O7)*24)</f>
        <v>5.9999999999999982</v>
      </c>
      <c r="R7" s="24">
        <v>0.66666666666666663</v>
      </c>
      <c r="S7" s="24">
        <v>6.25E-2</v>
      </c>
      <c r="T7" s="25">
        <f t="shared" ref="T7:T26" si="5">IF(R7&gt;S7,(24-((R7-S7)*24)),(S7-R7)*24)</f>
        <v>9.5</v>
      </c>
      <c r="U7" s="24">
        <v>0.41666666666666669</v>
      </c>
      <c r="V7" s="24">
        <v>0.95833333333333337</v>
      </c>
      <c r="W7" s="25">
        <f t="shared" ref="W7:W26" si="6">IF(U7&gt;V7,(24-((U7-V7)*24)),(V7-U7)*24)</f>
        <v>13.000000000000002</v>
      </c>
      <c r="X7" s="26"/>
      <c r="Y7" s="27" t="s">
        <v>27</v>
      </c>
      <c r="Z7" s="28" t="str">
        <f>IF(A7=A6,"",A7)</f>
        <v>Beverley (Boss)</v>
      </c>
      <c r="AA7" s="29">
        <v>500</v>
      </c>
      <c r="AB7" s="30">
        <f t="shared" ref="AB7:AB26" si="7">SUMIF(A:A,Z7,E:E)+SUMIF(A:A,Z7,H:H)+SUMIF(A:A,Z7,K:K)+SUMIF(A:A,Z7,N:N)+SUMIF(A:A,Z7,Q:Q)+SUMIF(A:A,Z7,T:T)+SUMIF(A:A,Z7,W:W)</f>
        <v>53.5</v>
      </c>
      <c r="AC7" s="31">
        <f>IF(Y7="S",AA7,AB7*AA7)</f>
        <v>500</v>
      </c>
      <c r="AD7" s="31">
        <f>IF(AC7&gt;=$Z$31,(AC7-$Z$31)*$Z$32,0)</f>
        <v>45.678000000000004</v>
      </c>
      <c r="AE7" s="31">
        <f t="shared" ref="AE7:AE26" si="8">IF(AC7&gt;=$Z$34,(AC7-$Z$35)*$Z$33,0)</f>
        <v>11.4</v>
      </c>
      <c r="AF7" s="32">
        <f>SUM(AC7:AE7)</f>
        <v>557.07799999999997</v>
      </c>
      <c r="AH7" s="33" t="s">
        <v>26</v>
      </c>
    </row>
    <row r="8" spans="1:35" ht="20.25" customHeight="1" x14ac:dyDescent="0.3">
      <c r="A8" s="22" t="s">
        <v>29</v>
      </c>
      <c r="B8" s="23"/>
      <c r="C8" s="24">
        <v>0.41666666666666669</v>
      </c>
      <c r="D8" s="24">
        <v>0.58333333333333337</v>
      </c>
      <c r="E8" s="25">
        <f t="shared" si="0"/>
        <v>4</v>
      </c>
      <c r="F8" s="24"/>
      <c r="G8" s="24"/>
      <c r="H8" s="25">
        <f t="shared" si="1"/>
        <v>0</v>
      </c>
      <c r="I8" s="24">
        <v>0.41666666666666669</v>
      </c>
      <c r="J8" s="24">
        <v>0.58333333333333337</v>
      </c>
      <c r="K8" s="25">
        <f t="shared" si="2"/>
        <v>4</v>
      </c>
      <c r="L8" s="24"/>
      <c r="M8" s="24"/>
      <c r="N8" s="25">
        <f t="shared" si="3"/>
        <v>0</v>
      </c>
      <c r="O8" s="24">
        <v>0.41666666666666669</v>
      </c>
      <c r="P8" s="24">
        <v>0.58333333333333337</v>
      </c>
      <c r="Q8" s="25">
        <f t="shared" si="4"/>
        <v>4</v>
      </c>
      <c r="R8" s="24">
        <v>0.41666666666666669</v>
      </c>
      <c r="S8" s="24">
        <v>0.58333333333333337</v>
      </c>
      <c r="T8" s="25">
        <f t="shared" si="5"/>
        <v>4</v>
      </c>
      <c r="U8" s="24"/>
      <c r="V8" s="24"/>
      <c r="W8" s="25">
        <f t="shared" si="6"/>
        <v>0</v>
      </c>
      <c r="X8" s="26"/>
      <c r="Y8" s="27" t="s">
        <v>26</v>
      </c>
      <c r="Z8" s="28" t="str">
        <f t="shared" ref="Z8" si="9">IF(A8=A7,"",A8)</f>
        <v>Dave Smith (Chef)</v>
      </c>
      <c r="AA8" s="29">
        <v>15</v>
      </c>
      <c r="AB8" s="30">
        <f t="shared" si="7"/>
        <v>44</v>
      </c>
      <c r="AC8" s="31">
        <f t="shared" ref="AC8:AC26" si="10">IF(Y8="S",AA8,AB8*AA8)</f>
        <v>660</v>
      </c>
      <c r="AD8" s="31">
        <f t="shared" ref="AD8:AD26" si="11">IF(AC8&gt;=$Z$31,(AC8-$Z$31)*$Z$32,0)</f>
        <v>67.75800000000001</v>
      </c>
      <c r="AE8" s="31">
        <f t="shared" si="8"/>
        <v>16.2</v>
      </c>
      <c r="AF8" s="32">
        <f t="shared" ref="AF8:AF26" si="12">SUM(AC8:AE8)</f>
        <v>743.95800000000008</v>
      </c>
      <c r="AH8" s="6" t="s">
        <v>27</v>
      </c>
    </row>
    <row r="9" spans="1:35" ht="20.25" customHeight="1" x14ac:dyDescent="0.3">
      <c r="A9" s="22" t="s">
        <v>29</v>
      </c>
      <c r="B9" s="23"/>
      <c r="C9" s="24">
        <v>0.70833333333333337</v>
      </c>
      <c r="D9" s="24">
        <v>0.91666666666666663</v>
      </c>
      <c r="E9" s="25">
        <f t="shared" si="0"/>
        <v>4.9999999999999982</v>
      </c>
      <c r="F9" s="24">
        <v>0.70833333333333337</v>
      </c>
      <c r="G9" s="24">
        <v>0.95833333333333337</v>
      </c>
      <c r="H9" s="25">
        <f t="shared" si="1"/>
        <v>6</v>
      </c>
      <c r="I9" s="24">
        <v>0.70833333333333337</v>
      </c>
      <c r="J9" s="24">
        <v>0.95833333333333337</v>
      </c>
      <c r="K9" s="25">
        <f t="shared" si="2"/>
        <v>6</v>
      </c>
      <c r="L9" s="24"/>
      <c r="M9" s="24"/>
      <c r="N9" s="25">
        <f t="shared" si="3"/>
        <v>0</v>
      </c>
      <c r="O9" s="24">
        <v>0.70833333333333337</v>
      </c>
      <c r="P9" s="24">
        <v>0.91666666666666663</v>
      </c>
      <c r="Q9" s="25">
        <f t="shared" si="4"/>
        <v>4.9999999999999982</v>
      </c>
      <c r="R9" s="24">
        <v>0.70833333333333337</v>
      </c>
      <c r="S9" s="24">
        <v>0.95833333333333337</v>
      </c>
      <c r="T9" s="25">
        <f t="shared" si="5"/>
        <v>6</v>
      </c>
      <c r="U9" s="24"/>
      <c r="V9" s="24"/>
      <c r="W9" s="25">
        <f t="shared" si="6"/>
        <v>0</v>
      </c>
      <c r="X9" s="26"/>
      <c r="Y9" s="27" t="s">
        <v>26</v>
      </c>
      <c r="Z9" s="28" t="str">
        <f>IF(A9=A8,"",A9)</f>
        <v/>
      </c>
      <c r="AA9" s="29">
        <v>15</v>
      </c>
      <c r="AB9" s="30">
        <f t="shared" si="7"/>
        <v>0</v>
      </c>
      <c r="AC9" s="31">
        <f t="shared" si="10"/>
        <v>0</v>
      </c>
      <c r="AD9" s="31">
        <f t="shared" si="11"/>
        <v>0</v>
      </c>
      <c r="AE9" s="31">
        <f t="shared" si="8"/>
        <v>0</v>
      </c>
      <c r="AF9" s="32">
        <f t="shared" si="12"/>
        <v>0</v>
      </c>
    </row>
    <row r="10" spans="1:35" ht="20.25" customHeight="1" x14ac:dyDescent="0.3">
      <c r="A10" s="22" t="s">
        <v>30</v>
      </c>
      <c r="B10" s="23"/>
      <c r="C10" s="24">
        <v>0.58333333333333337</v>
      </c>
      <c r="D10" s="24">
        <v>0.95833333333333337</v>
      </c>
      <c r="E10" s="25">
        <f>IF(C10&gt;D10,(24-((C10-D10)*24)),(D10-C10)*24)</f>
        <v>9</v>
      </c>
      <c r="F10" s="24"/>
      <c r="G10" s="24"/>
      <c r="H10" s="25">
        <f>IF(F10&gt;G10,(24-((F10-G10)*24)),(G10-F10)*24)</f>
        <v>0</v>
      </c>
      <c r="I10" s="24"/>
      <c r="J10" s="24"/>
      <c r="K10" s="25">
        <f>IF(I10&gt;J10,(24-((I10-J10)*24)),(J10-I10)*24)</f>
        <v>0</v>
      </c>
      <c r="L10" s="24">
        <v>0.58333333333333337</v>
      </c>
      <c r="M10" s="24">
        <v>0.97916666666666663</v>
      </c>
      <c r="N10" s="25">
        <f>IF(L10&gt;M10,(24-((L10-M10)*24)),(M10-L10)*24)</f>
        <v>9.4999999999999982</v>
      </c>
      <c r="O10" s="24">
        <v>0.70833333333333337</v>
      </c>
      <c r="P10" s="24">
        <v>0.91666666666666663</v>
      </c>
      <c r="Q10" s="25">
        <f>IF(O10&gt;P10,(24-((O10-P10)*24)),(P10-O10)*24)</f>
        <v>4.9999999999999982</v>
      </c>
      <c r="R10" s="24">
        <v>0.70833333333333337</v>
      </c>
      <c r="S10" s="24">
        <v>6.25E-2</v>
      </c>
      <c r="T10" s="25">
        <f>IF(R10&gt;S10,(24-((R10-S10)*24)),(S10-R10)*24)</f>
        <v>8.5</v>
      </c>
      <c r="U10" s="24">
        <v>0.70833333333333337</v>
      </c>
      <c r="V10" s="24">
        <v>0.91666666666666663</v>
      </c>
      <c r="W10" s="25">
        <f>IF(U10&gt;V10,(24-((U10-V10)*24)),(V10-U10)*24)</f>
        <v>4.9999999999999982</v>
      </c>
      <c r="X10" s="26"/>
      <c r="Y10" s="27" t="s">
        <v>26</v>
      </c>
      <c r="Z10" s="28" t="str">
        <f t="shared" ref="Z10:Z26" si="13">IF(A10=A9,"",A10)</f>
        <v>Mary Jones (F/T Bar)</v>
      </c>
      <c r="AA10" s="29">
        <v>9</v>
      </c>
      <c r="AB10" s="30">
        <f t="shared" si="7"/>
        <v>37</v>
      </c>
      <c r="AC10" s="31">
        <f t="shared" si="10"/>
        <v>333</v>
      </c>
      <c r="AD10" s="31">
        <f t="shared" si="11"/>
        <v>22.632000000000001</v>
      </c>
      <c r="AE10" s="31">
        <f t="shared" si="8"/>
        <v>6.39</v>
      </c>
      <c r="AF10" s="32">
        <f t="shared" si="12"/>
        <v>362.02199999999999</v>
      </c>
    </row>
    <row r="11" spans="1:35" ht="20.25" customHeight="1" x14ac:dyDescent="0.3">
      <c r="A11" s="22" t="s">
        <v>32</v>
      </c>
      <c r="B11" s="23"/>
      <c r="C11" s="24"/>
      <c r="D11" s="24"/>
      <c r="E11" s="25">
        <f t="shared" si="0"/>
        <v>0</v>
      </c>
      <c r="F11" s="24">
        <v>0.625</v>
      </c>
      <c r="G11" s="24">
        <v>0.97916666666666663</v>
      </c>
      <c r="H11" s="25">
        <f t="shared" si="1"/>
        <v>8.5</v>
      </c>
      <c r="I11" s="24">
        <v>0.58333333333333337</v>
      </c>
      <c r="J11" s="24">
        <v>0.95833333333333337</v>
      </c>
      <c r="K11" s="25">
        <f t="shared" si="2"/>
        <v>9</v>
      </c>
      <c r="L11" s="24"/>
      <c r="M11" s="24"/>
      <c r="N11" s="25">
        <f t="shared" si="3"/>
        <v>0</v>
      </c>
      <c r="O11" s="24">
        <v>0.75</v>
      </c>
      <c r="P11" s="24">
        <v>6.25E-2</v>
      </c>
      <c r="Q11" s="25">
        <f t="shared" si="4"/>
        <v>7.5</v>
      </c>
      <c r="R11" s="24">
        <v>0.75</v>
      </c>
      <c r="S11" s="24">
        <v>6.25E-2</v>
      </c>
      <c r="T11" s="25">
        <f t="shared" si="5"/>
        <v>7.5</v>
      </c>
      <c r="U11" s="24">
        <v>0.45833333333333331</v>
      </c>
      <c r="V11" s="24">
        <v>0.625</v>
      </c>
      <c r="W11" s="25">
        <f t="shared" si="6"/>
        <v>4</v>
      </c>
      <c r="X11" s="26"/>
      <c r="Y11" s="27" t="s">
        <v>26</v>
      </c>
      <c r="Z11" s="28" t="str">
        <f t="shared" si="13"/>
        <v>Bob Brown (F/T Bar)</v>
      </c>
      <c r="AA11" s="29">
        <v>8.5</v>
      </c>
      <c r="AB11" s="30">
        <f t="shared" si="7"/>
        <v>36.5</v>
      </c>
      <c r="AC11" s="31">
        <f t="shared" si="10"/>
        <v>310.25</v>
      </c>
      <c r="AD11" s="31">
        <f t="shared" si="11"/>
        <v>19.492500000000003</v>
      </c>
      <c r="AE11" s="31">
        <f t="shared" si="8"/>
        <v>5.7074999999999996</v>
      </c>
      <c r="AF11" s="32">
        <f t="shared" si="12"/>
        <v>335.45</v>
      </c>
    </row>
    <row r="12" spans="1:35" ht="20.25" customHeight="1" x14ac:dyDescent="0.3">
      <c r="A12" s="22" t="s">
        <v>31</v>
      </c>
      <c r="B12" s="23"/>
      <c r="C12" s="24"/>
      <c r="D12" s="24"/>
      <c r="E12" s="25">
        <f t="shared" si="0"/>
        <v>0</v>
      </c>
      <c r="F12" s="24">
        <v>0.41666666666666669</v>
      </c>
      <c r="G12" s="24">
        <v>0.58333333333333337</v>
      </c>
      <c r="H12" s="25">
        <f t="shared" si="1"/>
        <v>4</v>
      </c>
      <c r="I12" s="24"/>
      <c r="J12" s="24"/>
      <c r="K12" s="25">
        <f t="shared" si="2"/>
        <v>0</v>
      </c>
      <c r="L12" s="24">
        <v>0.41666666666666669</v>
      </c>
      <c r="M12" s="24">
        <v>0.58333333333333337</v>
      </c>
      <c r="N12" s="25">
        <f t="shared" si="3"/>
        <v>4</v>
      </c>
      <c r="O12" s="24">
        <v>0.70833333333333337</v>
      </c>
      <c r="P12" s="24">
        <v>0.91666666666666663</v>
      </c>
      <c r="Q12" s="25">
        <f t="shared" si="4"/>
        <v>4.9999999999999982</v>
      </c>
      <c r="R12" s="24">
        <v>0.70833333333333337</v>
      </c>
      <c r="S12" s="24">
        <v>0.91666666666666663</v>
      </c>
      <c r="T12" s="25">
        <f t="shared" si="5"/>
        <v>4.9999999999999982</v>
      </c>
      <c r="U12" s="24">
        <v>0.41666666666666669</v>
      </c>
      <c r="V12" s="24">
        <v>0.625</v>
      </c>
      <c r="W12" s="25">
        <f t="shared" si="6"/>
        <v>5</v>
      </c>
      <c r="X12" s="26"/>
      <c r="Y12" s="27" t="s">
        <v>26</v>
      </c>
      <c r="Z12" s="28" t="str">
        <f t="shared" si="13"/>
        <v>Sarah Smith (P/T chef)</v>
      </c>
      <c r="AA12" s="29">
        <v>8.5</v>
      </c>
      <c r="AB12" s="30">
        <f t="shared" si="7"/>
        <v>29</v>
      </c>
      <c r="AC12" s="31">
        <f t="shared" si="10"/>
        <v>246.5</v>
      </c>
      <c r="AD12" s="31">
        <f t="shared" si="11"/>
        <v>10.695</v>
      </c>
      <c r="AE12" s="31">
        <f t="shared" si="8"/>
        <v>3.7949999999999999</v>
      </c>
      <c r="AF12" s="32">
        <f t="shared" si="12"/>
        <v>260.99</v>
      </c>
    </row>
    <row r="13" spans="1:35" ht="20.25" customHeight="1" x14ac:dyDescent="0.3">
      <c r="A13" s="22" t="s">
        <v>31</v>
      </c>
      <c r="B13" s="23"/>
      <c r="C13" s="24"/>
      <c r="D13" s="24"/>
      <c r="E13" s="25">
        <f t="shared" si="0"/>
        <v>0</v>
      </c>
      <c r="F13" s="24"/>
      <c r="G13" s="24"/>
      <c r="H13" s="25">
        <f t="shared" si="1"/>
        <v>0</v>
      </c>
      <c r="I13" s="24"/>
      <c r="J13" s="24"/>
      <c r="K13" s="25">
        <f t="shared" si="2"/>
        <v>0</v>
      </c>
      <c r="L13" s="24">
        <v>0.70833333333333337</v>
      </c>
      <c r="M13" s="24">
        <v>0.95833333333333337</v>
      </c>
      <c r="N13" s="25">
        <f t="shared" si="3"/>
        <v>6</v>
      </c>
      <c r="O13" s="24"/>
      <c r="P13" s="24"/>
      <c r="Q13" s="25">
        <f t="shared" si="4"/>
        <v>0</v>
      </c>
      <c r="R13" s="24"/>
      <c r="S13" s="24"/>
      <c r="T13" s="25">
        <f t="shared" si="5"/>
        <v>0</v>
      </c>
      <c r="U13" s="24"/>
      <c r="V13" s="24"/>
      <c r="W13" s="25">
        <f t="shared" si="6"/>
        <v>0</v>
      </c>
      <c r="X13" s="26"/>
      <c r="Y13" s="27" t="s">
        <v>26</v>
      </c>
      <c r="Z13" s="28" t="str">
        <f t="shared" si="13"/>
        <v/>
      </c>
      <c r="AA13" s="29">
        <v>8.5</v>
      </c>
      <c r="AB13" s="30">
        <f t="shared" si="7"/>
        <v>0</v>
      </c>
      <c r="AC13" s="31">
        <f t="shared" si="10"/>
        <v>0</v>
      </c>
      <c r="AD13" s="31">
        <f t="shared" si="11"/>
        <v>0</v>
      </c>
      <c r="AE13" s="31">
        <f t="shared" si="8"/>
        <v>0</v>
      </c>
      <c r="AF13" s="32">
        <f t="shared" si="12"/>
        <v>0</v>
      </c>
    </row>
    <row r="14" spans="1:35" ht="20.25" customHeight="1" x14ac:dyDescent="0.3">
      <c r="A14" s="22"/>
      <c r="B14" s="23"/>
      <c r="C14" s="24"/>
      <c r="D14" s="24"/>
      <c r="E14" s="25">
        <f t="shared" si="0"/>
        <v>0</v>
      </c>
      <c r="F14" s="24"/>
      <c r="G14" s="24"/>
      <c r="H14" s="25">
        <f t="shared" si="1"/>
        <v>0</v>
      </c>
      <c r="I14" s="24"/>
      <c r="J14" s="24"/>
      <c r="K14" s="25">
        <f t="shared" si="2"/>
        <v>0</v>
      </c>
      <c r="L14" s="24"/>
      <c r="M14" s="24"/>
      <c r="N14" s="25">
        <f t="shared" si="3"/>
        <v>0</v>
      </c>
      <c r="O14" s="24"/>
      <c r="P14" s="24"/>
      <c r="Q14" s="25">
        <f t="shared" si="4"/>
        <v>0</v>
      </c>
      <c r="R14" s="24"/>
      <c r="S14" s="24"/>
      <c r="T14" s="25">
        <f t="shared" si="5"/>
        <v>0</v>
      </c>
      <c r="U14" s="24"/>
      <c r="V14" s="24"/>
      <c r="W14" s="25">
        <f t="shared" si="6"/>
        <v>0</v>
      </c>
      <c r="X14" s="26"/>
      <c r="Y14" s="27" t="s">
        <v>26</v>
      </c>
      <c r="Z14" s="28">
        <f t="shared" si="13"/>
        <v>0</v>
      </c>
      <c r="AA14" s="29">
        <v>7.5</v>
      </c>
      <c r="AB14" s="30">
        <f t="shared" si="7"/>
        <v>0</v>
      </c>
      <c r="AC14" s="31">
        <f t="shared" si="10"/>
        <v>0</v>
      </c>
      <c r="AD14" s="31">
        <f t="shared" si="11"/>
        <v>0</v>
      </c>
      <c r="AE14" s="31">
        <f t="shared" si="8"/>
        <v>0</v>
      </c>
      <c r="AF14" s="32">
        <f t="shared" si="12"/>
        <v>0</v>
      </c>
    </row>
    <row r="15" spans="1:35" ht="20.25" customHeight="1" x14ac:dyDescent="0.3">
      <c r="A15" s="22"/>
      <c r="B15" s="23"/>
      <c r="C15" s="24"/>
      <c r="D15" s="24"/>
      <c r="E15" s="25">
        <f t="shared" si="0"/>
        <v>0</v>
      </c>
      <c r="F15" s="24"/>
      <c r="G15" s="24"/>
      <c r="H15" s="25">
        <f t="shared" si="1"/>
        <v>0</v>
      </c>
      <c r="I15" s="24"/>
      <c r="J15" s="24"/>
      <c r="K15" s="25">
        <f t="shared" si="2"/>
        <v>0</v>
      </c>
      <c r="L15" s="24"/>
      <c r="M15" s="24"/>
      <c r="N15" s="25">
        <f t="shared" si="3"/>
        <v>0</v>
      </c>
      <c r="O15" s="24"/>
      <c r="P15" s="24"/>
      <c r="Q15" s="25">
        <f t="shared" si="4"/>
        <v>0</v>
      </c>
      <c r="R15" s="24"/>
      <c r="S15" s="24"/>
      <c r="T15" s="25">
        <f t="shared" si="5"/>
        <v>0</v>
      </c>
      <c r="U15" s="24"/>
      <c r="V15" s="24"/>
      <c r="W15" s="25">
        <f t="shared" si="6"/>
        <v>0</v>
      </c>
      <c r="X15" s="26"/>
      <c r="Y15" s="27" t="s">
        <v>26</v>
      </c>
      <c r="Z15" s="28" t="str">
        <f t="shared" si="13"/>
        <v/>
      </c>
      <c r="AA15" s="29">
        <v>7.5</v>
      </c>
      <c r="AB15" s="30">
        <f t="shared" si="7"/>
        <v>0</v>
      </c>
      <c r="AC15" s="31">
        <f t="shared" si="10"/>
        <v>0</v>
      </c>
      <c r="AD15" s="31">
        <f t="shared" si="11"/>
        <v>0</v>
      </c>
      <c r="AE15" s="31">
        <f t="shared" si="8"/>
        <v>0</v>
      </c>
      <c r="AF15" s="32">
        <f t="shared" si="12"/>
        <v>0</v>
      </c>
    </row>
    <row r="16" spans="1:35" ht="20.25" customHeight="1" x14ac:dyDescent="0.3">
      <c r="A16" s="22"/>
      <c r="B16" s="23"/>
      <c r="C16" s="24"/>
      <c r="D16" s="24"/>
      <c r="E16" s="25">
        <f t="shared" si="0"/>
        <v>0</v>
      </c>
      <c r="F16" s="24"/>
      <c r="G16" s="24"/>
      <c r="H16" s="25">
        <f t="shared" si="1"/>
        <v>0</v>
      </c>
      <c r="I16" s="24"/>
      <c r="J16" s="24"/>
      <c r="K16" s="25">
        <f t="shared" si="2"/>
        <v>0</v>
      </c>
      <c r="L16" s="24"/>
      <c r="M16" s="24"/>
      <c r="N16" s="25">
        <f t="shared" si="3"/>
        <v>0</v>
      </c>
      <c r="O16" s="24"/>
      <c r="P16" s="24"/>
      <c r="Q16" s="25">
        <f t="shared" si="4"/>
        <v>0</v>
      </c>
      <c r="R16" s="24"/>
      <c r="S16" s="24"/>
      <c r="T16" s="25">
        <f t="shared" si="5"/>
        <v>0</v>
      </c>
      <c r="U16" s="24"/>
      <c r="V16" s="24"/>
      <c r="W16" s="25">
        <f t="shared" si="6"/>
        <v>0</v>
      </c>
      <c r="X16" s="26"/>
      <c r="Y16" s="27" t="s">
        <v>26</v>
      </c>
      <c r="Z16" s="28" t="str">
        <f t="shared" si="13"/>
        <v/>
      </c>
      <c r="AA16" s="29">
        <v>11</v>
      </c>
      <c r="AB16" s="30">
        <f t="shared" si="7"/>
        <v>0</v>
      </c>
      <c r="AC16" s="31">
        <f t="shared" si="10"/>
        <v>0</v>
      </c>
      <c r="AD16" s="31">
        <f t="shared" si="11"/>
        <v>0</v>
      </c>
      <c r="AE16" s="31">
        <f t="shared" si="8"/>
        <v>0</v>
      </c>
      <c r="AF16" s="32">
        <f t="shared" si="12"/>
        <v>0</v>
      </c>
    </row>
    <row r="17" spans="1:32" ht="20.25" customHeight="1" x14ac:dyDescent="0.3">
      <c r="A17" s="22"/>
      <c r="B17" s="23"/>
      <c r="C17" s="24"/>
      <c r="D17" s="24"/>
      <c r="E17" s="25">
        <f t="shared" si="0"/>
        <v>0</v>
      </c>
      <c r="F17" s="24"/>
      <c r="G17" s="24"/>
      <c r="H17" s="25">
        <f t="shared" si="1"/>
        <v>0</v>
      </c>
      <c r="I17" s="24"/>
      <c r="J17" s="24"/>
      <c r="K17" s="25">
        <f t="shared" si="2"/>
        <v>0</v>
      </c>
      <c r="L17" s="24"/>
      <c r="M17" s="24"/>
      <c r="N17" s="25">
        <f t="shared" si="3"/>
        <v>0</v>
      </c>
      <c r="O17" s="24"/>
      <c r="P17" s="24"/>
      <c r="Q17" s="25">
        <f t="shared" si="4"/>
        <v>0</v>
      </c>
      <c r="R17" s="24"/>
      <c r="S17" s="24"/>
      <c r="T17" s="25">
        <f t="shared" si="5"/>
        <v>0</v>
      </c>
      <c r="U17" s="24"/>
      <c r="V17" s="24"/>
      <c r="W17" s="25">
        <f t="shared" si="6"/>
        <v>0</v>
      </c>
      <c r="X17" s="26"/>
      <c r="Y17" s="27" t="s">
        <v>26</v>
      </c>
      <c r="Z17" s="28" t="str">
        <f t="shared" si="13"/>
        <v/>
      </c>
      <c r="AA17" s="29">
        <v>7.5</v>
      </c>
      <c r="AB17" s="30">
        <f t="shared" si="7"/>
        <v>0</v>
      </c>
      <c r="AC17" s="31">
        <f t="shared" si="10"/>
        <v>0</v>
      </c>
      <c r="AD17" s="31">
        <f t="shared" si="11"/>
        <v>0</v>
      </c>
      <c r="AE17" s="31">
        <f t="shared" si="8"/>
        <v>0</v>
      </c>
      <c r="AF17" s="32">
        <f t="shared" si="12"/>
        <v>0</v>
      </c>
    </row>
    <row r="18" spans="1:32" ht="20.25" customHeight="1" x14ac:dyDescent="0.3">
      <c r="A18" s="22"/>
      <c r="B18" s="23"/>
      <c r="C18" s="24"/>
      <c r="D18" s="24"/>
      <c r="E18" s="25">
        <f t="shared" si="0"/>
        <v>0</v>
      </c>
      <c r="F18" s="24"/>
      <c r="G18" s="24"/>
      <c r="H18" s="25">
        <f t="shared" si="1"/>
        <v>0</v>
      </c>
      <c r="I18" s="24"/>
      <c r="J18" s="24"/>
      <c r="K18" s="25">
        <f t="shared" si="2"/>
        <v>0</v>
      </c>
      <c r="L18" s="24"/>
      <c r="M18" s="24"/>
      <c r="N18" s="25">
        <f t="shared" si="3"/>
        <v>0</v>
      </c>
      <c r="O18" s="24"/>
      <c r="P18" s="24"/>
      <c r="Q18" s="25">
        <f t="shared" si="4"/>
        <v>0</v>
      </c>
      <c r="R18" s="24"/>
      <c r="S18" s="24"/>
      <c r="T18" s="25">
        <f t="shared" si="5"/>
        <v>0</v>
      </c>
      <c r="U18" s="24"/>
      <c r="V18" s="24"/>
      <c r="W18" s="25">
        <f t="shared" si="6"/>
        <v>0</v>
      </c>
      <c r="X18" s="26"/>
      <c r="Y18" s="27" t="s">
        <v>26</v>
      </c>
      <c r="Z18" s="28" t="str">
        <f t="shared" si="13"/>
        <v/>
      </c>
      <c r="AA18" s="29">
        <v>7.5</v>
      </c>
      <c r="AB18" s="30">
        <f t="shared" si="7"/>
        <v>0</v>
      </c>
      <c r="AC18" s="31">
        <f t="shared" si="10"/>
        <v>0</v>
      </c>
      <c r="AD18" s="31">
        <f t="shared" si="11"/>
        <v>0</v>
      </c>
      <c r="AE18" s="31">
        <f t="shared" si="8"/>
        <v>0</v>
      </c>
      <c r="AF18" s="32">
        <f t="shared" si="12"/>
        <v>0</v>
      </c>
    </row>
    <row r="19" spans="1:32" ht="20.25" customHeight="1" x14ac:dyDescent="0.3">
      <c r="A19" s="22"/>
      <c r="B19" s="23"/>
      <c r="C19" s="24"/>
      <c r="D19" s="24"/>
      <c r="E19" s="25">
        <f t="shared" si="0"/>
        <v>0</v>
      </c>
      <c r="F19" s="24"/>
      <c r="G19" s="24"/>
      <c r="H19" s="25">
        <f t="shared" si="1"/>
        <v>0</v>
      </c>
      <c r="I19" s="24"/>
      <c r="J19" s="24"/>
      <c r="K19" s="25">
        <f t="shared" si="2"/>
        <v>0</v>
      </c>
      <c r="L19" s="24"/>
      <c r="M19" s="24"/>
      <c r="N19" s="25">
        <f t="shared" si="3"/>
        <v>0</v>
      </c>
      <c r="O19" s="24"/>
      <c r="P19" s="24"/>
      <c r="Q19" s="25">
        <f t="shared" si="4"/>
        <v>0</v>
      </c>
      <c r="R19" s="24"/>
      <c r="S19" s="24"/>
      <c r="T19" s="25">
        <f t="shared" si="5"/>
        <v>0</v>
      </c>
      <c r="U19" s="24"/>
      <c r="V19" s="24"/>
      <c r="W19" s="25">
        <f t="shared" si="6"/>
        <v>0</v>
      </c>
      <c r="X19" s="26"/>
      <c r="Y19" s="27" t="s">
        <v>26</v>
      </c>
      <c r="Z19" s="28" t="str">
        <f t="shared" si="13"/>
        <v/>
      </c>
      <c r="AA19" s="29">
        <v>7.5</v>
      </c>
      <c r="AB19" s="30">
        <f t="shared" si="7"/>
        <v>0</v>
      </c>
      <c r="AC19" s="31">
        <f t="shared" si="10"/>
        <v>0</v>
      </c>
      <c r="AD19" s="31">
        <f t="shared" si="11"/>
        <v>0</v>
      </c>
      <c r="AE19" s="31">
        <f t="shared" si="8"/>
        <v>0</v>
      </c>
      <c r="AF19" s="32">
        <f t="shared" si="12"/>
        <v>0</v>
      </c>
    </row>
    <row r="20" spans="1:32" ht="20.25" customHeight="1" x14ac:dyDescent="0.3">
      <c r="A20" s="22"/>
      <c r="B20" s="23"/>
      <c r="C20" s="24"/>
      <c r="D20" s="24"/>
      <c r="E20" s="25">
        <f t="shared" si="0"/>
        <v>0</v>
      </c>
      <c r="F20" s="24"/>
      <c r="G20" s="24"/>
      <c r="H20" s="25">
        <f t="shared" si="1"/>
        <v>0</v>
      </c>
      <c r="I20" s="24"/>
      <c r="J20" s="24"/>
      <c r="K20" s="25">
        <f t="shared" si="2"/>
        <v>0</v>
      </c>
      <c r="L20" s="24"/>
      <c r="M20" s="24"/>
      <c r="N20" s="25">
        <f t="shared" si="3"/>
        <v>0</v>
      </c>
      <c r="O20" s="24"/>
      <c r="P20" s="24"/>
      <c r="Q20" s="25">
        <f t="shared" si="4"/>
        <v>0</v>
      </c>
      <c r="R20" s="24"/>
      <c r="S20" s="24"/>
      <c r="T20" s="25">
        <f t="shared" si="5"/>
        <v>0</v>
      </c>
      <c r="U20" s="24"/>
      <c r="V20" s="24"/>
      <c r="W20" s="25">
        <f t="shared" si="6"/>
        <v>0</v>
      </c>
      <c r="X20" s="26"/>
      <c r="Y20" s="27" t="s">
        <v>26</v>
      </c>
      <c r="Z20" s="28" t="str">
        <f t="shared" si="13"/>
        <v/>
      </c>
      <c r="AA20" s="29">
        <v>7.5</v>
      </c>
      <c r="AB20" s="30">
        <f t="shared" si="7"/>
        <v>0</v>
      </c>
      <c r="AC20" s="31">
        <f t="shared" si="10"/>
        <v>0</v>
      </c>
      <c r="AD20" s="31">
        <f t="shared" si="11"/>
        <v>0</v>
      </c>
      <c r="AE20" s="31">
        <f t="shared" si="8"/>
        <v>0</v>
      </c>
      <c r="AF20" s="32">
        <f t="shared" si="12"/>
        <v>0</v>
      </c>
    </row>
    <row r="21" spans="1:32" ht="20.25" customHeight="1" x14ac:dyDescent="0.3">
      <c r="A21" s="22"/>
      <c r="B21" s="23"/>
      <c r="C21" s="24"/>
      <c r="D21" s="24"/>
      <c r="E21" s="25">
        <f t="shared" si="0"/>
        <v>0</v>
      </c>
      <c r="F21" s="24"/>
      <c r="G21" s="24"/>
      <c r="H21" s="25">
        <f t="shared" si="1"/>
        <v>0</v>
      </c>
      <c r="I21" s="24"/>
      <c r="J21" s="24"/>
      <c r="K21" s="25">
        <f t="shared" si="2"/>
        <v>0</v>
      </c>
      <c r="L21" s="24"/>
      <c r="M21" s="24"/>
      <c r="N21" s="25">
        <f t="shared" si="3"/>
        <v>0</v>
      </c>
      <c r="O21" s="24"/>
      <c r="P21" s="24"/>
      <c r="Q21" s="25">
        <f t="shared" si="4"/>
        <v>0</v>
      </c>
      <c r="R21" s="24"/>
      <c r="S21" s="24"/>
      <c r="T21" s="25">
        <f t="shared" si="5"/>
        <v>0</v>
      </c>
      <c r="U21" s="24"/>
      <c r="V21" s="24"/>
      <c r="W21" s="25">
        <f t="shared" si="6"/>
        <v>0</v>
      </c>
      <c r="X21" s="26"/>
      <c r="Y21" s="27" t="s">
        <v>26</v>
      </c>
      <c r="Z21" s="28" t="str">
        <f t="shared" si="13"/>
        <v/>
      </c>
      <c r="AA21" s="29">
        <v>7.5</v>
      </c>
      <c r="AB21" s="30">
        <f t="shared" si="7"/>
        <v>0</v>
      </c>
      <c r="AC21" s="31">
        <f t="shared" si="10"/>
        <v>0</v>
      </c>
      <c r="AD21" s="31">
        <f t="shared" si="11"/>
        <v>0</v>
      </c>
      <c r="AE21" s="31">
        <f t="shared" si="8"/>
        <v>0</v>
      </c>
      <c r="AF21" s="32">
        <f t="shared" si="12"/>
        <v>0</v>
      </c>
    </row>
    <row r="22" spans="1:32" ht="20.25" customHeight="1" x14ac:dyDescent="0.3">
      <c r="A22" s="22"/>
      <c r="B22" s="23"/>
      <c r="C22" s="24"/>
      <c r="D22" s="24"/>
      <c r="E22" s="25">
        <f t="shared" si="0"/>
        <v>0</v>
      </c>
      <c r="F22" s="24"/>
      <c r="G22" s="24"/>
      <c r="H22" s="25">
        <f t="shared" si="1"/>
        <v>0</v>
      </c>
      <c r="I22" s="24"/>
      <c r="J22" s="24"/>
      <c r="K22" s="25">
        <f t="shared" si="2"/>
        <v>0</v>
      </c>
      <c r="L22" s="24"/>
      <c r="M22" s="24"/>
      <c r="N22" s="25">
        <f t="shared" si="3"/>
        <v>0</v>
      </c>
      <c r="O22" s="24"/>
      <c r="P22" s="24"/>
      <c r="Q22" s="25">
        <f t="shared" si="4"/>
        <v>0</v>
      </c>
      <c r="R22" s="24"/>
      <c r="S22" s="24"/>
      <c r="T22" s="25">
        <f t="shared" si="5"/>
        <v>0</v>
      </c>
      <c r="U22" s="24"/>
      <c r="V22" s="24"/>
      <c r="W22" s="25">
        <f t="shared" si="6"/>
        <v>0</v>
      </c>
      <c r="X22" s="26"/>
      <c r="Y22" s="27" t="s">
        <v>26</v>
      </c>
      <c r="Z22" s="28" t="str">
        <f t="shared" si="13"/>
        <v/>
      </c>
      <c r="AA22" s="29">
        <v>7</v>
      </c>
      <c r="AB22" s="30">
        <f t="shared" si="7"/>
        <v>0</v>
      </c>
      <c r="AC22" s="31">
        <f t="shared" si="10"/>
        <v>0</v>
      </c>
      <c r="AD22" s="31">
        <f t="shared" si="11"/>
        <v>0</v>
      </c>
      <c r="AE22" s="31">
        <f t="shared" si="8"/>
        <v>0</v>
      </c>
      <c r="AF22" s="32">
        <f t="shared" si="12"/>
        <v>0</v>
      </c>
    </row>
    <row r="23" spans="1:32" ht="20.25" customHeight="1" x14ac:dyDescent="0.3">
      <c r="A23" s="22"/>
      <c r="B23" s="23"/>
      <c r="C23" s="24"/>
      <c r="D23" s="24"/>
      <c r="E23" s="25">
        <f t="shared" si="0"/>
        <v>0</v>
      </c>
      <c r="F23" s="24"/>
      <c r="G23" s="24"/>
      <c r="H23" s="25">
        <f t="shared" si="1"/>
        <v>0</v>
      </c>
      <c r="I23" s="24"/>
      <c r="J23" s="24"/>
      <c r="K23" s="25">
        <f t="shared" si="2"/>
        <v>0</v>
      </c>
      <c r="L23" s="24"/>
      <c r="M23" s="24"/>
      <c r="N23" s="25">
        <f t="shared" si="3"/>
        <v>0</v>
      </c>
      <c r="O23" s="24"/>
      <c r="P23" s="24"/>
      <c r="Q23" s="25">
        <f t="shared" si="4"/>
        <v>0</v>
      </c>
      <c r="R23" s="24"/>
      <c r="S23" s="24"/>
      <c r="T23" s="25">
        <f t="shared" si="5"/>
        <v>0</v>
      </c>
      <c r="U23" s="24"/>
      <c r="V23" s="24"/>
      <c r="W23" s="25">
        <f t="shared" si="6"/>
        <v>0</v>
      </c>
      <c r="X23" s="26"/>
      <c r="Y23" s="27" t="s">
        <v>26</v>
      </c>
      <c r="Z23" s="28" t="str">
        <f t="shared" si="13"/>
        <v/>
      </c>
      <c r="AA23" s="29">
        <v>7.5</v>
      </c>
      <c r="AB23" s="30">
        <f t="shared" si="7"/>
        <v>0</v>
      </c>
      <c r="AC23" s="31">
        <f t="shared" si="10"/>
        <v>0</v>
      </c>
      <c r="AD23" s="31">
        <f t="shared" si="11"/>
        <v>0</v>
      </c>
      <c r="AE23" s="31">
        <f t="shared" si="8"/>
        <v>0</v>
      </c>
      <c r="AF23" s="32">
        <f t="shared" si="12"/>
        <v>0</v>
      </c>
    </row>
    <row r="24" spans="1:32" ht="20.25" customHeight="1" x14ac:dyDescent="0.3">
      <c r="A24" s="22"/>
      <c r="B24" s="23"/>
      <c r="C24" s="24"/>
      <c r="D24" s="24"/>
      <c r="E24" s="25">
        <f t="shared" si="0"/>
        <v>0</v>
      </c>
      <c r="F24" s="24"/>
      <c r="G24" s="24"/>
      <c r="H24" s="25">
        <f t="shared" si="1"/>
        <v>0</v>
      </c>
      <c r="I24" s="24"/>
      <c r="J24" s="24"/>
      <c r="K24" s="25">
        <f t="shared" si="2"/>
        <v>0</v>
      </c>
      <c r="L24" s="24"/>
      <c r="M24" s="24"/>
      <c r="N24" s="25">
        <f t="shared" si="3"/>
        <v>0</v>
      </c>
      <c r="O24" s="24"/>
      <c r="P24" s="24"/>
      <c r="Q24" s="25">
        <f t="shared" si="4"/>
        <v>0</v>
      </c>
      <c r="R24" s="24"/>
      <c r="S24" s="24"/>
      <c r="T24" s="25">
        <f t="shared" si="5"/>
        <v>0</v>
      </c>
      <c r="U24" s="24"/>
      <c r="V24" s="24"/>
      <c r="W24" s="25">
        <f t="shared" si="6"/>
        <v>0</v>
      </c>
      <c r="X24" s="26"/>
      <c r="Y24" s="27" t="s">
        <v>26</v>
      </c>
      <c r="Z24" s="28" t="str">
        <f t="shared" si="13"/>
        <v/>
      </c>
      <c r="AA24" s="29">
        <v>7.5</v>
      </c>
      <c r="AB24" s="30">
        <f t="shared" si="7"/>
        <v>0</v>
      </c>
      <c r="AC24" s="31">
        <f t="shared" si="10"/>
        <v>0</v>
      </c>
      <c r="AD24" s="31">
        <f t="shared" si="11"/>
        <v>0</v>
      </c>
      <c r="AE24" s="31">
        <f t="shared" si="8"/>
        <v>0</v>
      </c>
      <c r="AF24" s="32">
        <f t="shared" si="12"/>
        <v>0</v>
      </c>
    </row>
    <row r="25" spans="1:32" ht="20.25" customHeight="1" x14ac:dyDescent="0.3">
      <c r="A25" s="22"/>
      <c r="B25" s="23"/>
      <c r="C25" s="24"/>
      <c r="D25" s="24"/>
      <c r="E25" s="25">
        <f t="shared" si="0"/>
        <v>0</v>
      </c>
      <c r="F25" s="24"/>
      <c r="G25" s="24"/>
      <c r="H25" s="25">
        <f t="shared" si="1"/>
        <v>0</v>
      </c>
      <c r="I25" s="24"/>
      <c r="J25" s="24"/>
      <c r="K25" s="25">
        <f t="shared" si="2"/>
        <v>0</v>
      </c>
      <c r="L25" s="24"/>
      <c r="M25" s="24"/>
      <c r="N25" s="25">
        <f t="shared" si="3"/>
        <v>0</v>
      </c>
      <c r="O25" s="24"/>
      <c r="P25" s="24"/>
      <c r="Q25" s="25">
        <f t="shared" si="4"/>
        <v>0</v>
      </c>
      <c r="R25" s="24"/>
      <c r="S25" s="24"/>
      <c r="T25" s="25">
        <f t="shared" si="5"/>
        <v>0</v>
      </c>
      <c r="U25" s="24"/>
      <c r="V25" s="24"/>
      <c r="W25" s="25">
        <f t="shared" si="6"/>
        <v>0</v>
      </c>
      <c r="X25" s="26"/>
      <c r="Y25" s="27" t="s">
        <v>26</v>
      </c>
      <c r="Z25" s="28" t="str">
        <f t="shared" si="13"/>
        <v/>
      </c>
      <c r="AA25" s="29">
        <v>7.5</v>
      </c>
      <c r="AB25" s="30">
        <f t="shared" si="7"/>
        <v>0</v>
      </c>
      <c r="AC25" s="31">
        <f t="shared" si="10"/>
        <v>0</v>
      </c>
      <c r="AD25" s="31">
        <f t="shared" si="11"/>
        <v>0</v>
      </c>
      <c r="AE25" s="31">
        <f t="shared" si="8"/>
        <v>0</v>
      </c>
      <c r="AF25" s="32">
        <f t="shared" si="12"/>
        <v>0</v>
      </c>
    </row>
    <row r="26" spans="1:32" ht="20.25" customHeight="1" x14ac:dyDescent="0.3">
      <c r="A26" s="22"/>
      <c r="B26" s="23"/>
      <c r="C26" s="24"/>
      <c r="D26" s="24"/>
      <c r="E26" s="25">
        <f t="shared" si="0"/>
        <v>0</v>
      </c>
      <c r="F26" s="24"/>
      <c r="G26" s="24"/>
      <c r="H26" s="25">
        <f t="shared" si="1"/>
        <v>0</v>
      </c>
      <c r="I26" s="24"/>
      <c r="J26" s="24"/>
      <c r="K26" s="25">
        <f t="shared" si="2"/>
        <v>0</v>
      </c>
      <c r="L26" s="24"/>
      <c r="M26" s="24"/>
      <c r="N26" s="25">
        <f t="shared" si="3"/>
        <v>0</v>
      </c>
      <c r="O26" s="24"/>
      <c r="P26" s="24"/>
      <c r="Q26" s="25">
        <f t="shared" si="4"/>
        <v>0</v>
      </c>
      <c r="R26" s="24"/>
      <c r="S26" s="24"/>
      <c r="T26" s="25">
        <f t="shared" si="5"/>
        <v>0</v>
      </c>
      <c r="U26" s="24"/>
      <c r="V26" s="24"/>
      <c r="W26" s="25">
        <f t="shared" si="6"/>
        <v>0</v>
      </c>
      <c r="X26" s="26"/>
      <c r="Y26" s="27" t="s">
        <v>26</v>
      </c>
      <c r="Z26" s="28" t="str">
        <f t="shared" si="13"/>
        <v/>
      </c>
      <c r="AA26" s="29">
        <v>7.5</v>
      </c>
      <c r="AB26" s="30">
        <f t="shared" si="7"/>
        <v>0</v>
      </c>
      <c r="AC26" s="31">
        <f t="shared" si="10"/>
        <v>0</v>
      </c>
      <c r="AD26" s="31">
        <f t="shared" si="11"/>
        <v>0</v>
      </c>
      <c r="AE26" s="31">
        <f t="shared" si="8"/>
        <v>0</v>
      </c>
      <c r="AF26" s="32">
        <f t="shared" si="12"/>
        <v>0</v>
      </c>
    </row>
    <row r="27" spans="1:32" ht="6.75" customHeight="1" x14ac:dyDescent="0.3">
      <c r="A27" s="16"/>
      <c r="B27" s="2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34"/>
      <c r="O27" s="16"/>
      <c r="P27" s="16"/>
      <c r="Q27" s="16"/>
      <c r="R27" s="16"/>
      <c r="S27" s="16"/>
      <c r="T27" s="16"/>
      <c r="U27" s="16"/>
      <c r="V27" s="16"/>
      <c r="W27" s="16"/>
      <c r="X27" s="26"/>
      <c r="Y27" s="35"/>
      <c r="Z27" s="36"/>
      <c r="AA27" s="37"/>
      <c r="AB27" s="16"/>
      <c r="AC27" s="38"/>
      <c r="AD27" s="16"/>
      <c r="AE27" s="16"/>
      <c r="AF27" s="16"/>
    </row>
    <row r="28" spans="1:32" ht="15.6" x14ac:dyDescent="0.3">
      <c r="H28" s="16"/>
      <c r="Z28" s="39"/>
      <c r="AA28" s="65" t="s">
        <v>10</v>
      </c>
      <c r="AB28" s="65"/>
      <c r="AC28" s="40">
        <f>SUM(AC7:AC26)</f>
        <v>2049.75</v>
      </c>
      <c r="AD28" s="40">
        <f t="shared" ref="AD28:AF28" si="14">SUM(AD7:AD26)</f>
        <v>166.25550000000001</v>
      </c>
      <c r="AE28" s="40">
        <f t="shared" si="14"/>
        <v>43.492500000000007</v>
      </c>
      <c r="AF28" s="41">
        <f t="shared" si="14"/>
        <v>2259.498</v>
      </c>
    </row>
    <row r="31" spans="1:32" x14ac:dyDescent="0.3">
      <c r="Z31" s="42">
        <v>169</v>
      </c>
      <c r="AA31" s="57" t="s">
        <v>13</v>
      </c>
      <c r="AB31" s="58"/>
      <c r="AC31" s="58"/>
    </row>
    <row r="32" spans="1:32" x14ac:dyDescent="0.3">
      <c r="Z32" s="43">
        <v>0.13800000000000001</v>
      </c>
      <c r="AA32" s="57" t="s">
        <v>14</v>
      </c>
      <c r="AB32" s="58"/>
      <c r="AC32" s="58"/>
    </row>
    <row r="33" spans="26:32" x14ac:dyDescent="0.3">
      <c r="Z33" s="43">
        <v>0.03</v>
      </c>
      <c r="AA33" s="66" t="s">
        <v>16</v>
      </c>
      <c r="AB33" s="67"/>
      <c r="AC33" s="67"/>
    </row>
    <row r="34" spans="26:32" x14ac:dyDescent="0.3">
      <c r="Z34" s="44">
        <v>192</v>
      </c>
      <c r="AA34" s="66" t="s">
        <v>17</v>
      </c>
      <c r="AB34" s="67"/>
      <c r="AC34" s="67"/>
    </row>
    <row r="35" spans="26:32" x14ac:dyDescent="0.3">
      <c r="Z35" s="44">
        <v>120</v>
      </c>
      <c r="AA35" s="66" t="s">
        <v>15</v>
      </c>
      <c r="AB35" s="67"/>
      <c r="AC35" s="67"/>
    </row>
    <row r="36" spans="26:32" x14ac:dyDescent="0.3">
      <c r="Z36" s="45">
        <v>0.1207</v>
      </c>
      <c r="AA36" s="57" t="s">
        <v>12</v>
      </c>
      <c r="AB36" s="58"/>
      <c r="AC36" s="58"/>
      <c r="AD36" s="68" t="s">
        <v>24</v>
      </c>
      <c r="AE36" s="68"/>
      <c r="AF36" s="68"/>
    </row>
  </sheetData>
  <sheetProtection algorithmName="SHA-512" hashValue="juqsv8whtICrPyFstwXGiyn99mI1waAh2fjLK/SXA1FxA3Up6XSMLtgmKgJjNRGqq4POkPJU8uJZBUx/4vKoSw==" saltValue="8v4aHUJOuO88UfUGY+Eo/A==" spinCount="100000" sheet="1" objects="1" selectLockedCells="1"/>
  <mergeCells count="27">
    <mergeCell ref="AA33:AC33"/>
    <mergeCell ref="AA34:AC34"/>
    <mergeCell ref="AA35:AC35"/>
    <mergeCell ref="AA36:AC36"/>
    <mergeCell ref="AD36:AF36"/>
    <mergeCell ref="AD4:AD6"/>
    <mergeCell ref="AE4:AE6"/>
    <mergeCell ref="AF4:AF6"/>
    <mergeCell ref="AA28:AB28"/>
    <mergeCell ref="AA31:AC31"/>
    <mergeCell ref="AA32:AC32"/>
    <mergeCell ref="R4:S4"/>
    <mergeCell ref="U4:V4"/>
    <mergeCell ref="Y4:Z6"/>
    <mergeCell ref="AA4:AA6"/>
    <mergeCell ref="AB4:AB6"/>
    <mergeCell ref="AC4:AC6"/>
    <mergeCell ref="B2:W2"/>
    <mergeCell ref="Z2:AA2"/>
    <mergeCell ref="AB2:AC2"/>
    <mergeCell ref="Z3:AA3"/>
    <mergeCell ref="AD3:AE3"/>
    <mergeCell ref="C4:D4"/>
    <mergeCell ref="F4:G4"/>
    <mergeCell ref="I4:J4"/>
    <mergeCell ref="L4:M4"/>
    <mergeCell ref="O4:P4"/>
  </mergeCells>
  <conditionalFormatting sqref="AB3">
    <cfRule type="cellIs" dxfId="7" priority="4" operator="greaterThan">
      <formula>$AF$2</formula>
    </cfRule>
  </conditionalFormatting>
  <conditionalFormatting sqref="AF3">
    <cfRule type="cellIs" dxfId="6" priority="3" operator="greaterThan">
      <formula>$AF$2</formula>
    </cfRule>
  </conditionalFormatting>
  <conditionalFormatting sqref="E7:E26 H7:H26 K7:K26 N7:N26 Q7:Q26 T7:T26 W7:W26">
    <cfRule type="cellIs" dxfId="5" priority="2" operator="greaterThan">
      <formula>12</formula>
    </cfRule>
  </conditionalFormatting>
  <conditionalFormatting sqref="Z7:Z26">
    <cfRule type="cellIs" dxfId="4" priority="1" operator="equal">
      <formula>0</formula>
    </cfRule>
  </conditionalFormatting>
  <dataValidations count="2">
    <dataValidation type="list" showInputMessage="1" showErrorMessage="1" sqref="Y7:Y26" xr:uid="{B14FDA3F-5A90-4AE4-B4DC-2B8A3CAB678B}">
      <formula1>$AH$7:$AH$8</formula1>
    </dataValidation>
    <dataValidation type="time" allowBlank="1" showInputMessage="1" showErrorMessage="1" sqref="C7:D26 F7:G26 O7:P26 R7:S26 U7:V26 I7:J26 L7:M26" xr:uid="{8FD4D2B9-ABC8-4896-A172-8D2EA789366D}">
      <formula1>0</formula1>
      <formula2>0.999305555555556</formula2>
    </dataValidation>
  </dataValidations>
  <pageMargins left="0.7" right="0.7" top="0.75" bottom="0.75" header="0.3" footer="0.3"/>
  <pageSetup paperSize="9" scale="7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CA29A"/>
    <pageSetUpPr fitToPage="1"/>
  </sheetPr>
  <dimension ref="A2:AI36"/>
  <sheetViews>
    <sheetView showGridLines="0" showRowColHeaders="0" tabSelected="1" zoomScaleNormal="100" workbookViewId="0">
      <selection activeCell="L17" sqref="L17"/>
    </sheetView>
  </sheetViews>
  <sheetFormatPr defaultRowHeight="14.4" x14ac:dyDescent="0.3"/>
  <cols>
    <col min="1" max="1" width="18.77734375" style="6" customWidth="1"/>
    <col min="2" max="2" width="1.33203125" style="12" customWidth="1"/>
    <col min="3" max="4" width="6.6640625" style="6" customWidth="1"/>
    <col min="5" max="5" width="3.88671875" style="6" customWidth="1"/>
    <col min="6" max="7" width="6.6640625" style="6" customWidth="1"/>
    <col min="8" max="8" width="3.88671875" style="6" customWidth="1"/>
    <col min="9" max="10" width="6.6640625" style="6" customWidth="1"/>
    <col min="11" max="11" width="3.88671875" style="6" customWidth="1"/>
    <col min="12" max="13" width="6.6640625" style="6" customWidth="1"/>
    <col min="14" max="14" width="3.88671875" style="6" customWidth="1"/>
    <col min="15" max="16" width="6.6640625" style="6" customWidth="1"/>
    <col min="17" max="17" width="3.88671875" style="6" customWidth="1"/>
    <col min="18" max="19" width="6.6640625" style="6" customWidth="1"/>
    <col min="20" max="20" width="3.88671875" style="6" customWidth="1"/>
    <col min="21" max="22" width="6.6640625" style="6" customWidth="1"/>
    <col min="23" max="23" width="3.88671875" style="6" customWidth="1"/>
    <col min="24" max="24" width="3.44140625" style="12" customWidth="1"/>
    <col min="25" max="25" width="3.44140625" style="6" customWidth="1"/>
    <col min="26" max="26" width="9.33203125" style="6" customWidth="1"/>
    <col min="27" max="27" width="6.5546875" style="6" customWidth="1"/>
    <col min="28" max="28" width="7.109375" style="6" customWidth="1"/>
    <col min="29" max="31" width="8.88671875" style="6" customWidth="1"/>
    <col min="32" max="33" width="8.88671875" style="6"/>
    <col min="34" max="34" width="0" style="6" hidden="1" customWidth="1"/>
    <col min="35" max="16384" width="8.88671875" style="6"/>
  </cols>
  <sheetData>
    <row r="2" spans="1:35" ht="18" x14ac:dyDescent="0.35">
      <c r="A2" s="46"/>
      <c r="B2" s="70" t="s">
        <v>34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2"/>
      <c r="X2" s="7"/>
      <c r="Y2" s="7"/>
      <c r="Z2" s="53" t="s">
        <v>35</v>
      </c>
      <c r="AA2" s="53"/>
      <c r="AB2" s="73">
        <v>8000</v>
      </c>
      <c r="AC2" s="73"/>
      <c r="AD2" s="8"/>
      <c r="AE2" s="9" t="s">
        <v>21</v>
      </c>
      <c r="AF2" s="2">
        <v>0.25</v>
      </c>
      <c r="AG2" s="11"/>
      <c r="AH2" s="11"/>
      <c r="AI2" s="11"/>
    </row>
    <row r="3" spans="1:35" ht="14.4" customHeight="1" x14ac:dyDescent="0.3">
      <c r="Z3" s="55"/>
      <c r="AA3" s="55"/>
      <c r="AB3" s="13"/>
      <c r="AC3" s="14"/>
      <c r="AD3" s="56" t="s">
        <v>22</v>
      </c>
      <c r="AE3" s="56"/>
      <c r="AF3" s="15">
        <f>AF28/(AB2/1.2)</f>
        <v>0.33892469999999997</v>
      </c>
    </row>
    <row r="4" spans="1:35" ht="15.6" customHeight="1" x14ac:dyDescent="0.3">
      <c r="A4" s="48" t="s">
        <v>36</v>
      </c>
      <c r="B4" s="17"/>
      <c r="C4" s="49" t="s">
        <v>6</v>
      </c>
      <c r="D4" s="49"/>
      <c r="E4" s="18"/>
      <c r="F4" s="49" t="s">
        <v>0</v>
      </c>
      <c r="G4" s="49"/>
      <c r="H4" s="18"/>
      <c r="I4" s="49" t="s">
        <v>1</v>
      </c>
      <c r="J4" s="49"/>
      <c r="K4" s="18"/>
      <c r="L4" s="49" t="s">
        <v>2</v>
      </c>
      <c r="M4" s="49"/>
      <c r="N4" s="18"/>
      <c r="O4" s="49" t="s">
        <v>3</v>
      </c>
      <c r="P4" s="49"/>
      <c r="Q4" s="18"/>
      <c r="R4" s="49" t="s">
        <v>4</v>
      </c>
      <c r="S4" s="49"/>
      <c r="T4" s="18"/>
      <c r="U4" s="49" t="s">
        <v>5</v>
      </c>
      <c r="V4" s="49"/>
      <c r="W4" s="16"/>
      <c r="X4" s="17"/>
      <c r="Y4" s="59" t="s">
        <v>25</v>
      </c>
      <c r="Z4" s="60"/>
      <c r="AA4" s="63" t="s">
        <v>23</v>
      </c>
      <c r="AB4" s="63" t="s">
        <v>9</v>
      </c>
      <c r="AC4" s="63" t="s">
        <v>11</v>
      </c>
      <c r="AD4" s="63" t="s">
        <v>19</v>
      </c>
      <c r="AE4" s="63" t="s">
        <v>18</v>
      </c>
      <c r="AF4" s="64" t="s">
        <v>20</v>
      </c>
    </row>
    <row r="5" spans="1:35" ht="14.4" customHeight="1" x14ac:dyDescent="0.3">
      <c r="A5" s="47" t="s">
        <v>37</v>
      </c>
      <c r="B5" s="19"/>
      <c r="C5" s="20" t="s">
        <v>7</v>
      </c>
      <c r="D5" s="20" t="s">
        <v>8</v>
      </c>
      <c r="E5" s="21"/>
      <c r="F5" s="20" t="s">
        <v>7</v>
      </c>
      <c r="G5" s="20" t="s">
        <v>8</v>
      </c>
      <c r="H5" s="21"/>
      <c r="I5" s="20" t="s">
        <v>7</v>
      </c>
      <c r="J5" s="20" t="s">
        <v>8</v>
      </c>
      <c r="K5" s="21"/>
      <c r="L5" s="20" t="s">
        <v>7</v>
      </c>
      <c r="M5" s="20" t="s">
        <v>8</v>
      </c>
      <c r="N5" s="21"/>
      <c r="O5" s="20" t="s">
        <v>7</v>
      </c>
      <c r="P5" s="20" t="s">
        <v>8</v>
      </c>
      <c r="Q5" s="21"/>
      <c r="R5" s="20" t="s">
        <v>7</v>
      </c>
      <c r="S5" s="20" t="s">
        <v>8</v>
      </c>
      <c r="T5" s="21"/>
      <c r="U5" s="20" t="s">
        <v>7</v>
      </c>
      <c r="V5" s="20" t="s">
        <v>8</v>
      </c>
      <c r="W5" s="16"/>
      <c r="X5" s="19"/>
      <c r="Y5" s="59"/>
      <c r="Z5" s="60"/>
      <c r="AA5" s="63"/>
      <c r="AB5" s="63"/>
      <c r="AC5" s="63"/>
      <c r="AD5" s="63"/>
      <c r="AE5" s="63"/>
      <c r="AF5" s="64"/>
    </row>
    <row r="6" spans="1:35" ht="6.75" customHeight="1" x14ac:dyDescent="0.3">
      <c r="A6" s="16"/>
      <c r="B6" s="1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16"/>
      <c r="X6" s="19"/>
      <c r="Y6" s="61"/>
      <c r="Z6" s="62"/>
      <c r="AA6" s="63"/>
      <c r="AB6" s="63"/>
      <c r="AC6" s="63"/>
      <c r="AD6" s="63"/>
      <c r="AE6" s="63"/>
      <c r="AF6" s="64"/>
    </row>
    <row r="7" spans="1:35" ht="20.25" customHeight="1" x14ac:dyDescent="0.3">
      <c r="A7" s="4" t="s">
        <v>28</v>
      </c>
      <c r="B7" s="23"/>
      <c r="C7" s="1">
        <v>0.41666666666666669</v>
      </c>
      <c r="D7" s="1">
        <v>0.97916666666666663</v>
      </c>
      <c r="E7" s="25">
        <f t="shared" ref="E7:E26" si="0">IF(C7&gt;D7,(24-((C7-D7)*24)),(D7-C7)*24)</f>
        <v>13.5</v>
      </c>
      <c r="F7" s="1">
        <v>0.41666666666666669</v>
      </c>
      <c r="G7" s="1">
        <v>0.70833333333333337</v>
      </c>
      <c r="H7" s="25">
        <f t="shared" ref="H7:H26" si="1">IF(F7&gt;G7,(24-((F7-G7)*24)),(G7-F7)*24)</f>
        <v>7</v>
      </c>
      <c r="I7" s="1"/>
      <c r="J7" s="1"/>
      <c r="K7" s="25">
        <f t="shared" ref="K7:K26" si="2">IF(I7&gt;J7,(24-((I7-J7)*24)),(J7-I7)*24)</f>
        <v>0</v>
      </c>
      <c r="L7" s="1">
        <v>0.4375</v>
      </c>
      <c r="M7" s="1">
        <v>0.625</v>
      </c>
      <c r="N7" s="25">
        <f t="shared" ref="N7:N26" si="3">IF(L7&gt;M7,(24-((L7-M7)*24)),(M7-L7)*24)</f>
        <v>4.5</v>
      </c>
      <c r="O7" s="1">
        <v>0.41666666666666669</v>
      </c>
      <c r="P7" s="1">
        <v>0.66666666666666663</v>
      </c>
      <c r="Q7" s="25">
        <f t="shared" ref="Q7:Q26" si="4">IF(O7&gt;P7,(24-((O7-P7)*24)),(P7-O7)*24)</f>
        <v>5.9999999999999982</v>
      </c>
      <c r="R7" s="1">
        <v>0.66666666666666663</v>
      </c>
      <c r="S7" s="1">
        <v>6.25E-2</v>
      </c>
      <c r="T7" s="25">
        <f t="shared" ref="T7:T26" si="5">IF(R7&gt;S7,(24-((R7-S7)*24)),(S7-R7)*24)</f>
        <v>9.5</v>
      </c>
      <c r="U7" s="1">
        <v>0.41666666666666669</v>
      </c>
      <c r="V7" s="1">
        <v>0.95833333333333337</v>
      </c>
      <c r="W7" s="25">
        <f t="shared" ref="W7:W26" si="6">IF(U7&gt;V7,(24-((U7-V7)*24)),(V7-U7)*24)</f>
        <v>13.000000000000002</v>
      </c>
      <c r="X7" s="26"/>
      <c r="Y7" s="5" t="s">
        <v>27</v>
      </c>
      <c r="Z7" s="28" t="str">
        <f>IF(A7=A6,"",A7)</f>
        <v>Beverley (Boss)</v>
      </c>
      <c r="AA7" s="3">
        <v>500</v>
      </c>
      <c r="AB7" s="30">
        <f t="shared" ref="AB7:AB26" si="7">SUMIF(A:A,Z7,E:E)+SUMIF(A:A,Z7,H:H)+SUMIF(A:A,Z7,K:K)+SUMIF(A:A,Z7,N:N)+SUMIF(A:A,Z7,Q:Q)+SUMIF(A:A,Z7,T:T)+SUMIF(A:A,Z7,W:W)</f>
        <v>53.5</v>
      </c>
      <c r="AC7" s="31">
        <f>IF(Y7="S",AA7,AB7*AA7)</f>
        <v>500</v>
      </c>
      <c r="AD7" s="31">
        <f>IF(AC7&gt;=$Z$31,(AC7-$Z$31)*$Z$32,0)</f>
        <v>45.678000000000004</v>
      </c>
      <c r="AE7" s="31">
        <f t="shared" ref="AE7:AE26" si="8">IF(AC7&gt;=$Z$34,(AC7-$Z$35)*$Z$33,0)</f>
        <v>11.4</v>
      </c>
      <c r="AF7" s="32">
        <f>SUM(AC7:AE7)</f>
        <v>557.07799999999997</v>
      </c>
      <c r="AH7" s="33" t="s">
        <v>26</v>
      </c>
    </row>
    <row r="8" spans="1:35" ht="20.25" customHeight="1" x14ac:dyDescent="0.3">
      <c r="A8" s="4" t="s">
        <v>29</v>
      </c>
      <c r="B8" s="23"/>
      <c r="C8" s="1">
        <v>0.41666666666666669</v>
      </c>
      <c r="D8" s="1">
        <v>0.58333333333333337</v>
      </c>
      <c r="E8" s="25">
        <f t="shared" si="0"/>
        <v>4</v>
      </c>
      <c r="F8" s="1"/>
      <c r="G8" s="1"/>
      <c r="H8" s="25">
        <f t="shared" si="1"/>
        <v>0</v>
      </c>
      <c r="I8" s="1">
        <v>0.41666666666666669</v>
      </c>
      <c r="J8" s="1">
        <v>0.58333333333333337</v>
      </c>
      <c r="K8" s="25">
        <f t="shared" si="2"/>
        <v>4</v>
      </c>
      <c r="L8" s="1"/>
      <c r="M8" s="1"/>
      <c r="N8" s="25">
        <f t="shared" si="3"/>
        <v>0</v>
      </c>
      <c r="O8" s="1">
        <v>0.41666666666666669</v>
      </c>
      <c r="P8" s="1">
        <v>0.58333333333333337</v>
      </c>
      <c r="Q8" s="25">
        <f t="shared" si="4"/>
        <v>4</v>
      </c>
      <c r="R8" s="1">
        <v>0.41666666666666669</v>
      </c>
      <c r="S8" s="1">
        <v>0.58333333333333337</v>
      </c>
      <c r="T8" s="25">
        <f t="shared" si="5"/>
        <v>4</v>
      </c>
      <c r="U8" s="1"/>
      <c r="V8" s="1"/>
      <c r="W8" s="25">
        <f t="shared" si="6"/>
        <v>0</v>
      </c>
      <c r="X8" s="26"/>
      <c r="Y8" s="5" t="s">
        <v>26</v>
      </c>
      <c r="Z8" s="28" t="str">
        <f t="shared" ref="Z8" si="9">IF(A8=A7,"",A8)</f>
        <v>Dave Smith (Chef)</v>
      </c>
      <c r="AA8" s="3">
        <v>15</v>
      </c>
      <c r="AB8" s="30">
        <f t="shared" si="7"/>
        <v>44</v>
      </c>
      <c r="AC8" s="31">
        <f t="shared" ref="AC8:AC26" si="10">IF(Y8="S",AA8,AB8*AA8)</f>
        <v>660</v>
      </c>
      <c r="AD8" s="31">
        <f t="shared" ref="AD8:AD26" si="11">IF(AC8&gt;=$Z$31,(AC8-$Z$31)*$Z$32,0)</f>
        <v>67.75800000000001</v>
      </c>
      <c r="AE8" s="31">
        <f t="shared" si="8"/>
        <v>16.2</v>
      </c>
      <c r="AF8" s="32">
        <f t="shared" ref="AF8:AF26" si="12">SUM(AC8:AE8)</f>
        <v>743.95800000000008</v>
      </c>
      <c r="AH8" s="6" t="s">
        <v>27</v>
      </c>
    </row>
    <row r="9" spans="1:35" ht="20.25" customHeight="1" x14ac:dyDescent="0.3">
      <c r="A9" s="4" t="s">
        <v>29</v>
      </c>
      <c r="B9" s="23"/>
      <c r="C9" s="1">
        <v>0.70833333333333337</v>
      </c>
      <c r="D9" s="1">
        <v>0.91666666666666663</v>
      </c>
      <c r="E9" s="25">
        <f t="shared" si="0"/>
        <v>4.9999999999999982</v>
      </c>
      <c r="F9" s="1">
        <v>0.70833333333333337</v>
      </c>
      <c r="G9" s="1">
        <v>0.95833333333333337</v>
      </c>
      <c r="H9" s="25">
        <f t="shared" si="1"/>
        <v>6</v>
      </c>
      <c r="I9" s="1">
        <v>0.70833333333333337</v>
      </c>
      <c r="J9" s="1">
        <v>0.95833333333333337</v>
      </c>
      <c r="K9" s="25">
        <f t="shared" si="2"/>
        <v>6</v>
      </c>
      <c r="L9" s="1"/>
      <c r="M9" s="1"/>
      <c r="N9" s="25">
        <f t="shared" si="3"/>
        <v>0</v>
      </c>
      <c r="O9" s="1">
        <v>0.70833333333333337</v>
      </c>
      <c r="P9" s="1">
        <v>0.91666666666666663</v>
      </c>
      <c r="Q9" s="25">
        <f t="shared" si="4"/>
        <v>4.9999999999999982</v>
      </c>
      <c r="R9" s="1">
        <v>0.70833333333333337</v>
      </c>
      <c r="S9" s="1">
        <v>0.95833333333333337</v>
      </c>
      <c r="T9" s="25">
        <f t="shared" si="5"/>
        <v>6</v>
      </c>
      <c r="U9" s="1"/>
      <c r="V9" s="1"/>
      <c r="W9" s="25">
        <f t="shared" si="6"/>
        <v>0</v>
      </c>
      <c r="X9" s="26"/>
      <c r="Y9" s="5" t="s">
        <v>26</v>
      </c>
      <c r="Z9" s="28" t="str">
        <f>IF(A9=A8,"",A9)</f>
        <v/>
      </c>
      <c r="AA9" s="3">
        <v>15</v>
      </c>
      <c r="AB9" s="30">
        <f t="shared" si="7"/>
        <v>0</v>
      </c>
      <c r="AC9" s="31">
        <f t="shared" si="10"/>
        <v>0</v>
      </c>
      <c r="AD9" s="31">
        <f t="shared" si="11"/>
        <v>0</v>
      </c>
      <c r="AE9" s="31">
        <f t="shared" si="8"/>
        <v>0</v>
      </c>
      <c r="AF9" s="32">
        <f t="shared" si="12"/>
        <v>0</v>
      </c>
    </row>
    <row r="10" spans="1:35" ht="20.25" customHeight="1" x14ac:dyDescent="0.3">
      <c r="A10" s="4" t="s">
        <v>30</v>
      </c>
      <c r="B10" s="23"/>
      <c r="C10" s="1">
        <v>0.58333333333333337</v>
      </c>
      <c r="D10" s="1">
        <v>0.95833333333333337</v>
      </c>
      <c r="E10" s="25">
        <f>IF(C10&gt;D10,(24-((C10-D10)*24)),(D10-C10)*24)</f>
        <v>9</v>
      </c>
      <c r="F10" s="1"/>
      <c r="G10" s="1"/>
      <c r="H10" s="25">
        <f>IF(F10&gt;G10,(24-((F10-G10)*24)),(G10-F10)*24)</f>
        <v>0</v>
      </c>
      <c r="I10" s="1"/>
      <c r="J10" s="1"/>
      <c r="K10" s="25">
        <f>IF(I10&gt;J10,(24-((I10-J10)*24)),(J10-I10)*24)</f>
        <v>0</v>
      </c>
      <c r="L10" s="1">
        <v>0.58333333333333337</v>
      </c>
      <c r="M10" s="1">
        <v>0.97916666666666663</v>
      </c>
      <c r="N10" s="25">
        <f>IF(L10&gt;M10,(24-((L10-M10)*24)),(M10-L10)*24)</f>
        <v>9.4999999999999982</v>
      </c>
      <c r="O10" s="1">
        <v>0.70833333333333337</v>
      </c>
      <c r="P10" s="1">
        <v>0.91666666666666663</v>
      </c>
      <c r="Q10" s="25">
        <f>IF(O10&gt;P10,(24-((O10-P10)*24)),(P10-O10)*24)</f>
        <v>4.9999999999999982</v>
      </c>
      <c r="R10" s="1">
        <v>0.70833333333333337</v>
      </c>
      <c r="S10" s="1">
        <v>6.25E-2</v>
      </c>
      <c r="T10" s="25">
        <f>IF(R10&gt;S10,(24-((R10-S10)*24)),(S10-R10)*24)</f>
        <v>8.5</v>
      </c>
      <c r="U10" s="1">
        <v>0.70833333333333337</v>
      </c>
      <c r="V10" s="1">
        <v>0.91666666666666663</v>
      </c>
      <c r="W10" s="25">
        <f>IF(U10&gt;V10,(24-((U10-V10)*24)),(V10-U10)*24)</f>
        <v>4.9999999999999982</v>
      </c>
      <c r="X10" s="26"/>
      <c r="Y10" s="5" t="s">
        <v>26</v>
      </c>
      <c r="Z10" s="28" t="str">
        <f t="shared" ref="Z10:Z26" si="13">IF(A10=A9,"",A10)</f>
        <v>Mary Jones (F/T Bar)</v>
      </c>
      <c r="AA10" s="3">
        <v>9</v>
      </c>
      <c r="AB10" s="30">
        <f t="shared" si="7"/>
        <v>37</v>
      </c>
      <c r="AC10" s="31">
        <f t="shared" si="10"/>
        <v>333</v>
      </c>
      <c r="AD10" s="31">
        <f t="shared" si="11"/>
        <v>22.632000000000001</v>
      </c>
      <c r="AE10" s="31">
        <f t="shared" si="8"/>
        <v>6.39</v>
      </c>
      <c r="AF10" s="32">
        <f t="shared" si="12"/>
        <v>362.02199999999999</v>
      </c>
    </row>
    <row r="11" spans="1:35" ht="20.25" customHeight="1" x14ac:dyDescent="0.3">
      <c r="A11" s="4" t="s">
        <v>32</v>
      </c>
      <c r="B11" s="23"/>
      <c r="C11" s="1"/>
      <c r="D11" s="1"/>
      <c r="E11" s="25">
        <f t="shared" si="0"/>
        <v>0</v>
      </c>
      <c r="F11" s="1">
        <v>0.625</v>
      </c>
      <c r="G11" s="1">
        <v>0.97916666666666663</v>
      </c>
      <c r="H11" s="25">
        <f t="shared" si="1"/>
        <v>8.5</v>
      </c>
      <c r="I11" s="1">
        <v>0.58333333333333337</v>
      </c>
      <c r="J11" s="1">
        <v>0.95833333333333337</v>
      </c>
      <c r="K11" s="25">
        <f t="shared" si="2"/>
        <v>9</v>
      </c>
      <c r="L11" s="1"/>
      <c r="M11" s="1"/>
      <c r="N11" s="25">
        <f t="shared" si="3"/>
        <v>0</v>
      </c>
      <c r="O11" s="1">
        <v>0.75</v>
      </c>
      <c r="P11" s="1">
        <v>6.25E-2</v>
      </c>
      <c r="Q11" s="25">
        <f t="shared" si="4"/>
        <v>7.5</v>
      </c>
      <c r="R11" s="1">
        <v>0.75</v>
      </c>
      <c r="S11" s="1">
        <v>6.25E-2</v>
      </c>
      <c r="T11" s="25">
        <f t="shared" si="5"/>
        <v>7.5</v>
      </c>
      <c r="U11" s="1">
        <v>0.45833333333333331</v>
      </c>
      <c r="V11" s="1">
        <v>0.625</v>
      </c>
      <c r="W11" s="25">
        <f t="shared" si="6"/>
        <v>4</v>
      </c>
      <c r="X11" s="26"/>
      <c r="Y11" s="5" t="s">
        <v>26</v>
      </c>
      <c r="Z11" s="28" t="str">
        <f t="shared" si="13"/>
        <v>Bob Brown (F/T Bar)</v>
      </c>
      <c r="AA11" s="3">
        <v>8.5</v>
      </c>
      <c r="AB11" s="30">
        <f t="shared" si="7"/>
        <v>36.5</v>
      </c>
      <c r="AC11" s="31">
        <f t="shared" si="10"/>
        <v>310.25</v>
      </c>
      <c r="AD11" s="31">
        <f t="shared" si="11"/>
        <v>19.492500000000003</v>
      </c>
      <c r="AE11" s="31">
        <f t="shared" si="8"/>
        <v>5.7074999999999996</v>
      </c>
      <c r="AF11" s="32">
        <f t="shared" si="12"/>
        <v>335.45</v>
      </c>
    </row>
    <row r="12" spans="1:35" ht="20.25" customHeight="1" x14ac:dyDescent="0.3">
      <c r="A12" s="4" t="s">
        <v>31</v>
      </c>
      <c r="B12" s="23"/>
      <c r="C12" s="1"/>
      <c r="D12" s="1"/>
      <c r="E12" s="25">
        <f t="shared" si="0"/>
        <v>0</v>
      </c>
      <c r="F12" s="1">
        <v>0.41666666666666669</v>
      </c>
      <c r="G12" s="1">
        <v>0.58333333333333337</v>
      </c>
      <c r="H12" s="25">
        <f t="shared" si="1"/>
        <v>4</v>
      </c>
      <c r="I12" s="1"/>
      <c r="J12" s="1"/>
      <c r="K12" s="25">
        <f t="shared" si="2"/>
        <v>0</v>
      </c>
      <c r="L12" s="1">
        <v>0.41666666666666669</v>
      </c>
      <c r="M12" s="1">
        <v>0.58333333333333337</v>
      </c>
      <c r="N12" s="25">
        <f t="shared" si="3"/>
        <v>4</v>
      </c>
      <c r="O12" s="1">
        <v>0.70833333333333337</v>
      </c>
      <c r="P12" s="1">
        <v>0.91666666666666663</v>
      </c>
      <c r="Q12" s="25">
        <f t="shared" si="4"/>
        <v>4.9999999999999982</v>
      </c>
      <c r="R12" s="1">
        <v>0.70833333333333337</v>
      </c>
      <c r="S12" s="1">
        <v>0.91666666666666663</v>
      </c>
      <c r="T12" s="25">
        <f t="shared" si="5"/>
        <v>4.9999999999999982</v>
      </c>
      <c r="U12" s="1">
        <v>0.41666666666666669</v>
      </c>
      <c r="V12" s="1">
        <v>0.625</v>
      </c>
      <c r="W12" s="25">
        <f t="shared" si="6"/>
        <v>5</v>
      </c>
      <c r="X12" s="26"/>
      <c r="Y12" s="5" t="s">
        <v>26</v>
      </c>
      <c r="Z12" s="28" t="str">
        <f t="shared" si="13"/>
        <v>Sarah Smith (P/T chef)</v>
      </c>
      <c r="AA12" s="3">
        <v>8.5</v>
      </c>
      <c r="AB12" s="30">
        <f t="shared" si="7"/>
        <v>29</v>
      </c>
      <c r="AC12" s="31">
        <f t="shared" si="10"/>
        <v>246.5</v>
      </c>
      <c r="AD12" s="31">
        <f t="shared" si="11"/>
        <v>10.695</v>
      </c>
      <c r="AE12" s="31">
        <f t="shared" si="8"/>
        <v>3.7949999999999999</v>
      </c>
      <c r="AF12" s="32">
        <f t="shared" si="12"/>
        <v>260.99</v>
      </c>
    </row>
    <row r="13" spans="1:35" ht="20.25" customHeight="1" x14ac:dyDescent="0.3">
      <c r="A13" s="4" t="s">
        <v>31</v>
      </c>
      <c r="B13" s="23"/>
      <c r="C13" s="1"/>
      <c r="D13" s="1"/>
      <c r="E13" s="25">
        <f t="shared" si="0"/>
        <v>0</v>
      </c>
      <c r="F13" s="1"/>
      <c r="G13" s="1"/>
      <c r="H13" s="25">
        <f t="shared" si="1"/>
        <v>0</v>
      </c>
      <c r="I13" s="1"/>
      <c r="J13" s="1"/>
      <c r="K13" s="25">
        <f t="shared" si="2"/>
        <v>0</v>
      </c>
      <c r="L13" s="1">
        <v>0.70833333333333337</v>
      </c>
      <c r="M13" s="1">
        <v>0.95833333333333337</v>
      </c>
      <c r="N13" s="25">
        <f t="shared" si="3"/>
        <v>6</v>
      </c>
      <c r="O13" s="1"/>
      <c r="P13" s="1"/>
      <c r="Q13" s="25">
        <f t="shared" si="4"/>
        <v>0</v>
      </c>
      <c r="R13" s="1"/>
      <c r="S13" s="1"/>
      <c r="T13" s="25">
        <f t="shared" si="5"/>
        <v>0</v>
      </c>
      <c r="U13" s="1"/>
      <c r="V13" s="1"/>
      <c r="W13" s="25">
        <f t="shared" si="6"/>
        <v>0</v>
      </c>
      <c r="X13" s="26"/>
      <c r="Y13" s="5" t="s">
        <v>26</v>
      </c>
      <c r="Z13" s="28" t="str">
        <f t="shared" si="13"/>
        <v/>
      </c>
      <c r="AA13" s="3">
        <v>8.5</v>
      </c>
      <c r="AB13" s="30">
        <f t="shared" si="7"/>
        <v>0</v>
      </c>
      <c r="AC13" s="31">
        <f t="shared" si="10"/>
        <v>0</v>
      </c>
      <c r="AD13" s="31">
        <f t="shared" si="11"/>
        <v>0</v>
      </c>
      <c r="AE13" s="31">
        <f t="shared" si="8"/>
        <v>0</v>
      </c>
      <c r="AF13" s="32">
        <f t="shared" si="12"/>
        <v>0</v>
      </c>
    </row>
    <row r="14" spans="1:35" ht="20.25" customHeight="1" x14ac:dyDescent="0.3">
      <c r="A14" s="4"/>
      <c r="B14" s="23"/>
      <c r="C14" s="1"/>
      <c r="D14" s="1"/>
      <c r="E14" s="25">
        <f t="shared" si="0"/>
        <v>0</v>
      </c>
      <c r="F14" s="1"/>
      <c r="G14" s="1"/>
      <c r="H14" s="25">
        <f t="shared" si="1"/>
        <v>0</v>
      </c>
      <c r="I14" s="1"/>
      <c r="J14" s="1"/>
      <c r="K14" s="25">
        <f t="shared" si="2"/>
        <v>0</v>
      </c>
      <c r="L14" s="1"/>
      <c r="M14" s="1"/>
      <c r="N14" s="25">
        <f t="shared" si="3"/>
        <v>0</v>
      </c>
      <c r="O14" s="1"/>
      <c r="P14" s="1"/>
      <c r="Q14" s="25">
        <f t="shared" si="4"/>
        <v>0</v>
      </c>
      <c r="R14" s="1"/>
      <c r="S14" s="1"/>
      <c r="T14" s="25">
        <f t="shared" si="5"/>
        <v>0</v>
      </c>
      <c r="U14" s="1"/>
      <c r="V14" s="1"/>
      <c r="W14" s="25">
        <f t="shared" si="6"/>
        <v>0</v>
      </c>
      <c r="X14" s="26"/>
      <c r="Y14" s="5" t="s">
        <v>26</v>
      </c>
      <c r="Z14" s="28">
        <f t="shared" si="13"/>
        <v>0</v>
      </c>
      <c r="AA14" s="3">
        <v>7.5</v>
      </c>
      <c r="AB14" s="30">
        <f t="shared" si="7"/>
        <v>0</v>
      </c>
      <c r="AC14" s="31">
        <f t="shared" si="10"/>
        <v>0</v>
      </c>
      <c r="AD14" s="31">
        <f t="shared" si="11"/>
        <v>0</v>
      </c>
      <c r="AE14" s="31">
        <f t="shared" si="8"/>
        <v>0</v>
      </c>
      <c r="AF14" s="32">
        <f t="shared" si="12"/>
        <v>0</v>
      </c>
    </row>
    <row r="15" spans="1:35" ht="20.25" customHeight="1" x14ac:dyDescent="0.3">
      <c r="A15" s="4"/>
      <c r="B15" s="23"/>
      <c r="C15" s="1"/>
      <c r="D15" s="1"/>
      <c r="E15" s="25">
        <f t="shared" si="0"/>
        <v>0</v>
      </c>
      <c r="F15" s="1"/>
      <c r="G15" s="1"/>
      <c r="H15" s="25">
        <f t="shared" si="1"/>
        <v>0</v>
      </c>
      <c r="I15" s="1"/>
      <c r="J15" s="1"/>
      <c r="K15" s="25">
        <f t="shared" si="2"/>
        <v>0</v>
      </c>
      <c r="L15" s="1"/>
      <c r="M15" s="1"/>
      <c r="N15" s="25">
        <f t="shared" si="3"/>
        <v>0</v>
      </c>
      <c r="O15" s="1"/>
      <c r="P15" s="1"/>
      <c r="Q15" s="25">
        <f t="shared" si="4"/>
        <v>0</v>
      </c>
      <c r="R15" s="1"/>
      <c r="S15" s="1"/>
      <c r="T15" s="25">
        <f t="shared" si="5"/>
        <v>0</v>
      </c>
      <c r="U15" s="1"/>
      <c r="V15" s="1"/>
      <c r="W15" s="25">
        <f t="shared" si="6"/>
        <v>0</v>
      </c>
      <c r="X15" s="26"/>
      <c r="Y15" s="5" t="s">
        <v>26</v>
      </c>
      <c r="Z15" s="28" t="str">
        <f t="shared" si="13"/>
        <v/>
      </c>
      <c r="AA15" s="3">
        <v>7.5</v>
      </c>
      <c r="AB15" s="30">
        <f t="shared" si="7"/>
        <v>0</v>
      </c>
      <c r="AC15" s="31">
        <f t="shared" si="10"/>
        <v>0</v>
      </c>
      <c r="AD15" s="31">
        <f t="shared" si="11"/>
        <v>0</v>
      </c>
      <c r="AE15" s="31">
        <f t="shared" si="8"/>
        <v>0</v>
      </c>
      <c r="AF15" s="32">
        <f t="shared" si="12"/>
        <v>0</v>
      </c>
    </row>
    <row r="16" spans="1:35" ht="20.25" customHeight="1" x14ac:dyDescent="0.3">
      <c r="A16" s="4"/>
      <c r="B16" s="23"/>
      <c r="C16" s="1"/>
      <c r="D16" s="1"/>
      <c r="E16" s="25">
        <f t="shared" si="0"/>
        <v>0</v>
      </c>
      <c r="F16" s="1"/>
      <c r="G16" s="1"/>
      <c r="H16" s="25">
        <f t="shared" si="1"/>
        <v>0</v>
      </c>
      <c r="I16" s="1"/>
      <c r="J16" s="1"/>
      <c r="K16" s="25">
        <f t="shared" si="2"/>
        <v>0</v>
      </c>
      <c r="L16" s="1"/>
      <c r="M16" s="1"/>
      <c r="N16" s="25">
        <f t="shared" si="3"/>
        <v>0</v>
      </c>
      <c r="O16" s="1"/>
      <c r="P16" s="1"/>
      <c r="Q16" s="25">
        <f t="shared" si="4"/>
        <v>0</v>
      </c>
      <c r="R16" s="1"/>
      <c r="S16" s="1"/>
      <c r="T16" s="25">
        <f t="shared" si="5"/>
        <v>0</v>
      </c>
      <c r="U16" s="1"/>
      <c r="V16" s="1"/>
      <c r="W16" s="25">
        <f t="shared" si="6"/>
        <v>0</v>
      </c>
      <c r="X16" s="26"/>
      <c r="Y16" s="5" t="s">
        <v>26</v>
      </c>
      <c r="Z16" s="28" t="str">
        <f t="shared" si="13"/>
        <v/>
      </c>
      <c r="AA16" s="3">
        <v>11</v>
      </c>
      <c r="AB16" s="30">
        <f t="shared" si="7"/>
        <v>0</v>
      </c>
      <c r="AC16" s="31">
        <f t="shared" si="10"/>
        <v>0</v>
      </c>
      <c r="AD16" s="31">
        <f t="shared" si="11"/>
        <v>0</v>
      </c>
      <c r="AE16" s="31">
        <f t="shared" si="8"/>
        <v>0</v>
      </c>
      <c r="AF16" s="32">
        <f t="shared" si="12"/>
        <v>0</v>
      </c>
    </row>
    <row r="17" spans="1:32" ht="20.25" customHeight="1" x14ac:dyDescent="0.3">
      <c r="A17" s="4"/>
      <c r="B17" s="23"/>
      <c r="C17" s="1"/>
      <c r="D17" s="1"/>
      <c r="E17" s="25">
        <f t="shared" si="0"/>
        <v>0</v>
      </c>
      <c r="F17" s="1"/>
      <c r="G17" s="1"/>
      <c r="H17" s="25">
        <f t="shared" si="1"/>
        <v>0</v>
      </c>
      <c r="I17" s="1"/>
      <c r="J17" s="1"/>
      <c r="K17" s="25">
        <f t="shared" si="2"/>
        <v>0</v>
      </c>
      <c r="L17" s="1"/>
      <c r="M17" s="1"/>
      <c r="N17" s="25">
        <f t="shared" si="3"/>
        <v>0</v>
      </c>
      <c r="O17" s="1"/>
      <c r="P17" s="1"/>
      <c r="Q17" s="25">
        <f t="shared" si="4"/>
        <v>0</v>
      </c>
      <c r="R17" s="1"/>
      <c r="S17" s="1"/>
      <c r="T17" s="25">
        <f t="shared" si="5"/>
        <v>0</v>
      </c>
      <c r="U17" s="1"/>
      <c r="V17" s="1"/>
      <c r="W17" s="25">
        <f t="shared" si="6"/>
        <v>0</v>
      </c>
      <c r="X17" s="26"/>
      <c r="Y17" s="5" t="s">
        <v>26</v>
      </c>
      <c r="Z17" s="28" t="str">
        <f t="shared" si="13"/>
        <v/>
      </c>
      <c r="AA17" s="3">
        <v>7.5</v>
      </c>
      <c r="AB17" s="30">
        <f t="shared" si="7"/>
        <v>0</v>
      </c>
      <c r="AC17" s="31">
        <f t="shared" si="10"/>
        <v>0</v>
      </c>
      <c r="AD17" s="31">
        <f t="shared" si="11"/>
        <v>0</v>
      </c>
      <c r="AE17" s="31">
        <f t="shared" si="8"/>
        <v>0</v>
      </c>
      <c r="AF17" s="32">
        <f t="shared" si="12"/>
        <v>0</v>
      </c>
    </row>
    <row r="18" spans="1:32" ht="20.25" customHeight="1" x14ac:dyDescent="0.3">
      <c r="A18" s="4"/>
      <c r="B18" s="23"/>
      <c r="C18" s="1"/>
      <c r="D18" s="1"/>
      <c r="E18" s="25">
        <f t="shared" si="0"/>
        <v>0</v>
      </c>
      <c r="F18" s="1"/>
      <c r="G18" s="1"/>
      <c r="H18" s="25">
        <f t="shared" si="1"/>
        <v>0</v>
      </c>
      <c r="I18" s="1"/>
      <c r="J18" s="1"/>
      <c r="K18" s="25">
        <f t="shared" si="2"/>
        <v>0</v>
      </c>
      <c r="L18" s="1"/>
      <c r="M18" s="1"/>
      <c r="N18" s="25">
        <f t="shared" si="3"/>
        <v>0</v>
      </c>
      <c r="O18" s="1"/>
      <c r="P18" s="1"/>
      <c r="Q18" s="25">
        <f t="shared" si="4"/>
        <v>0</v>
      </c>
      <c r="R18" s="1"/>
      <c r="S18" s="1"/>
      <c r="T18" s="25">
        <f t="shared" si="5"/>
        <v>0</v>
      </c>
      <c r="U18" s="1"/>
      <c r="V18" s="1"/>
      <c r="W18" s="25">
        <f t="shared" si="6"/>
        <v>0</v>
      </c>
      <c r="X18" s="26"/>
      <c r="Y18" s="5" t="s">
        <v>26</v>
      </c>
      <c r="Z18" s="28" t="str">
        <f t="shared" si="13"/>
        <v/>
      </c>
      <c r="AA18" s="3">
        <v>7.5</v>
      </c>
      <c r="AB18" s="30">
        <f t="shared" si="7"/>
        <v>0</v>
      </c>
      <c r="AC18" s="31">
        <f t="shared" si="10"/>
        <v>0</v>
      </c>
      <c r="AD18" s="31">
        <f t="shared" si="11"/>
        <v>0</v>
      </c>
      <c r="AE18" s="31">
        <f t="shared" si="8"/>
        <v>0</v>
      </c>
      <c r="AF18" s="32">
        <f t="shared" si="12"/>
        <v>0</v>
      </c>
    </row>
    <row r="19" spans="1:32" ht="20.25" customHeight="1" x14ac:dyDescent="0.3">
      <c r="A19" s="4"/>
      <c r="B19" s="23"/>
      <c r="C19" s="1"/>
      <c r="D19" s="1"/>
      <c r="E19" s="25">
        <f t="shared" si="0"/>
        <v>0</v>
      </c>
      <c r="F19" s="1"/>
      <c r="G19" s="1"/>
      <c r="H19" s="25">
        <f t="shared" si="1"/>
        <v>0</v>
      </c>
      <c r="I19" s="1"/>
      <c r="J19" s="1"/>
      <c r="K19" s="25">
        <f t="shared" si="2"/>
        <v>0</v>
      </c>
      <c r="L19" s="1"/>
      <c r="M19" s="1"/>
      <c r="N19" s="25">
        <f t="shared" si="3"/>
        <v>0</v>
      </c>
      <c r="O19" s="1"/>
      <c r="P19" s="1"/>
      <c r="Q19" s="25">
        <f t="shared" si="4"/>
        <v>0</v>
      </c>
      <c r="R19" s="1"/>
      <c r="S19" s="1"/>
      <c r="T19" s="25">
        <f t="shared" si="5"/>
        <v>0</v>
      </c>
      <c r="U19" s="1"/>
      <c r="V19" s="1"/>
      <c r="W19" s="25">
        <f t="shared" si="6"/>
        <v>0</v>
      </c>
      <c r="X19" s="26"/>
      <c r="Y19" s="5" t="s">
        <v>26</v>
      </c>
      <c r="Z19" s="28" t="str">
        <f t="shared" si="13"/>
        <v/>
      </c>
      <c r="AA19" s="3">
        <v>7.5</v>
      </c>
      <c r="AB19" s="30">
        <f t="shared" si="7"/>
        <v>0</v>
      </c>
      <c r="AC19" s="31">
        <f t="shared" si="10"/>
        <v>0</v>
      </c>
      <c r="AD19" s="31">
        <f t="shared" si="11"/>
        <v>0</v>
      </c>
      <c r="AE19" s="31">
        <f t="shared" si="8"/>
        <v>0</v>
      </c>
      <c r="AF19" s="32">
        <f t="shared" si="12"/>
        <v>0</v>
      </c>
    </row>
    <row r="20" spans="1:32" ht="20.25" customHeight="1" x14ac:dyDescent="0.3">
      <c r="A20" s="4"/>
      <c r="B20" s="23"/>
      <c r="C20" s="1"/>
      <c r="D20" s="1"/>
      <c r="E20" s="25">
        <f t="shared" si="0"/>
        <v>0</v>
      </c>
      <c r="F20" s="1"/>
      <c r="G20" s="1"/>
      <c r="H20" s="25">
        <f t="shared" si="1"/>
        <v>0</v>
      </c>
      <c r="I20" s="1"/>
      <c r="J20" s="1"/>
      <c r="K20" s="25">
        <f t="shared" si="2"/>
        <v>0</v>
      </c>
      <c r="L20" s="1"/>
      <c r="M20" s="1"/>
      <c r="N20" s="25">
        <f t="shared" si="3"/>
        <v>0</v>
      </c>
      <c r="O20" s="1"/>
      <c r="P20" s="1"/>
      <c r="Q20" s="25">
        <f t="shared" si="4"/>
        <v>0</v>
      </c>
      <c r="R20" s="1"/>
      <c r="S20" s="1"/>
      <c r="T20" s="25">
        <f t="shared" si="5"/>
        <v>0</v>
      </c>
      <c r="U20" s="1"/>
      <c r="V20" s="1"/>
      <c r="W20" s="25">
        <f t="shared" si="6"/>
        <v>0</v>
      </c>
      <c r="X20" s="26"/>
      <c r="Y20" s="5" t="s">
        <v>26</v>
      </c>
      <c r="Z20" s="28" t="str">
        <f t="shared" si="13"/>
        <v/>
      </c>
      <c r="AA20" s="3">
        <v>7.5</v>
      </c>
      <c r="AB20" s="30">
        <f t="shared" si="7"/>
        <v>0</v>
      </c>
      <c r="AC20" s="31">
        <f t="shared" si="10"/>
        <v>0</v>
      </c>
      <c r="AD20" s="31">
        <f t="shared" si="11"/>
        <v>0</v>
      </c>
      <c r="AE20" s="31">
        <f t="shared" si="8"/>
        <v>0</v>
      </c>
      <c r="AF20" s="32">
        <f t="shared" si="12"/>
        <v>0</v>
      </c>
    </row>
    <row r="21" spans="1:32" ht="20.25" customHeight="1" x14ac:dyDescent="0.3">
      <c r="A21" s="4"/>
      <c r="B21" s="23"/>
      <c r="C21" s="1"/>
      <c r="D21" s="1"/>
      <c r="E21" s="25">
        <f t="shared" si="0"/>
        <v>0</v>
      </c>
      <c r="F21" s="1"/>
      <c r="G21" s="1"/>
      <c r="H21" s="25">
        <f t="shared" si="1"/>
        <v>0</v>
      </c>
      <c r="I21" s="1"/>
      <c r="J21" s="1"/>
      <c r="K21" s="25">
        <f t="shared" si="2"/>
        <v>0</v>
      </c>
      <c r="L21" s="1"/>
      <c r="M21" s="1"/>
      <c r="N21" s="25">
        <f t="shared" si="3"/>
        <v>0</v>
      </c>
      <c r="O21" s="1"/>
      <c r="P21" s="1"/>
      <c r="Q21" s="25">
        <f t="shared" si="4"/>
        <v>0</v>
      </c>
      <c r="R21" s="1"/>
      <c r="S21" s="1"/>
      <c r="T21" s="25">
        <f t="shared" si="5"/>
        <v>0</v>
      </c>
      <c r="U21" s="1"/>
      <c r="V21" s="1"/>
      <c r="W21" s="25">
        <f t="shared" si="6"/>
        <v>0</v>
      </c>
      <c r="X21" s="26"/>
      <c r="Y21" s="5" t="s">
        <v>26</v>
      </c>
      <c r="Z21" s="28" t="str">
        <f t="shared" si="13"/>
        <v/>
      </c>
      <c r="AA21" s="3">
        <v>7.5</v>
      </c>
      <c r="AB21" s="30">
        <f t="shared" si="7"/>
        <v>0</v>
      </c>
      <c r="AC21" s="31">
        <f t="shared" si="10"/>
        <v>0</v>
      </c>
      <c r="AD21" s="31">
        <f t="shared" si="11"/>
        <v>0</v>
      </c>
      <c r="AE21" s="31">
        <f t="shared" si="8"/>
        <v>0</v>
      </c>
      <c r="AF21" s="32">
        <f t="shared" si="12"/>
        <v>0</v>
      </c>
    </row>
    <row r="22" spans="1:32" ht="20.25" customHeight="1" x14ac:dyDescent="0.3">
      <c r="A22" s="4"/>
      <c r="B22" s="23"/>
      <c r="C22" s="1"/>
      <c r="D22" s="1"/>
      <c r="E22" s="25">
        <f t="shared" si="0"/>
        <v>0</v>
      </c>
      <c r="F22" s="1"/>
      <c r="G22" s="1"/>
      <c r="H22" s="25">
        <f t="shared" si="1"/>
        <v>0</v>
      </c>
      <c r="I22" s="1"/>
      <c r="J22" s="1"/>
      <c r="K22" s="25">
        <f t="shared" si="2"/>
        <v>0</v>
      </c>
      <c r="L22" s="1"/>
      <c r="M22" s="1"/>
      <c r="N22" s="25">
        <f t="shared" si="3"/>
        <v>0</v>
      </c>
      <c r="O22" s="1"/>
      <c r="P22" s="1"/>
      <c r="Q22" s="25">
        <f t="shared" si="4"/>
        <v>0</v>
      </c>
      <c r="R22" s="1"/>
      <c r="S22" s="1"/>
      <c r="T22" s="25">
        <f t="shared" si="5"/>
        <v>0</v>
      </c>
      <c r="U22" s="1"/>
      <c r="V22" s="1"/>
      <c r="W22" s="25">
        <f t="shared" si="6"/>
        <v>0</v>
      </c>
      <c r="X22" s="26"/>
      <c r="Y22" s="5" t="s">
        <v>26</v>
      </c>
      <c r="Z22" s="28" t="str">
        <f t="shared" si="13"/>
        <v/>
      </c>
      <c r="AA22" s="3">
        <v>7</v>
      </c>
      <c r="AB22" s="30">
        <f t="shared" si="7"/>
        <v>0</v>
      </c>
      <c r="AC22" s="31">
        <f t="shared" si="10"/>
        <v>0</v>
      </c>
      <c r="AD22" s="31">
        <f t="shared" si="11"/>
        <v>0</v>
      </c>
      <c r="AE22" s="31">
        <f t="shared" si="8"/>
        <v>0</v>
      </c>
      <c r="AF22" s="32">
        <f t="shared" si="12"/>
        <v>0</v>
      </c>
    </row>
    <row r="23" spans="1:32" ht="20.25" customHeight="1" x14ac:dyDescent="0.3">
      <c r="A23" s="4"/>
      <c r="B23" s="23"/>
      <c r="C23" s="1"/>
      <c r="D23" s="1"/>
      <c r="E23" s="25">
        <f t="shared" si="0"/>
        <v>0</v>
      </c>
      <c r="F23" s="1"/>
      <c r="G23" s="1"/>
      <c r="H23" s="25">
        <f t="shared" si="1"/>
        <v>0</v>
      </c>
      <c r="I23" s="1"/>
      <c r="J23" s="1"/>
      <c r="K23" s="25">
        <f t="shared" si="2"/>
        <v>0</v>
      </c>
      <c r="L23" s="1"/>
      <c r="M23" s="1"/>
      <c r="N23" s="25">
        <f t="shared" si="3"/>
        <v>0</v>
      </c>
      <c r="O23" s="1"/>
      <c r="P23" s="1"/>
      <c r="Q23" s="25">
        <f t="shared" si="4"/>
        <v>0</v>
      </c>
      <c r="R23" s="1"/>
      <c r="S23" s="1"/>
      <c r="T23" s="25">
        <f t="shared" si="5"/>
        <v>0</v>
      </c>
      <c r="U23" s="1"/>
      <c r="V23" s="1"/>
      <c r="W23" s="25">
        <f t="shared" si="6"/>
        <v>0</v>
      </c>
      <c r="X23" s="26"/>
      <c r="Y23" s="5" t="s">
        <v>26</v>
      </c>
      <c r="Z23" s="28" t="str">
        <f t="shared" si="13"/>
        <v/>
      </c>
      <c r="AA23" s="3">
        <v>7.5</v>
      </c>
      <c r="AB23" s="30">
        <f t="shared" si="7"/>
        <v>0</v>
      </c>
      <c r="AC23" s="31">
        <f t="shared" si="10"/>
        <v>0</v>
      </c>
      <c r="AD23" s="31">
        <f t="shared" si="11"/>
        <v>0</v>
      </c>
      <c r="AE23" s="31">
        <f t="shared" si="8"/>
        <v>0</v>
      </c>
      <c r="AF23" s="32">
        <f t="shared" si="12"/>
        <v>0</v>
      </c>
    </row>
    <row r="24" spans="1:32" ht="20.25" customHeight="1" x14ac:dyDescent="0.3">
      <c r="A24" s="4"/>
      <c r="B24" s="23"/>
      <c r="C24" s="1"/>
      <c r="D24" s="1"/>
      <c r="E24" s="25">
        <f t="shared" si="0"/>
        <v>0</v>
      </c>
      <c r="F24" s="1"/>
      <c r="G24" s="1"/>
      <c r="H24" s="25">
        <f t="shared" si="1"/>
        <v>0</v>
      </c>
      <c r="I24" s="1"/>
      <c r="J24" s="1"/>
      <c r="K24" s="25">
        <f t="shared" si="2"/>
        <v>0</v>
      </c>
      <c r="L24" s="1"/>
      <c r="M24" s="1"/>
      <c r="N24" s="25">
        <f t="shared" si="3"/>
        <v>0</v>
      </c>
      <c r="O24" s="1"/>
      <c r="P24" s="1"/>
      <c r="Q24" s="25">
        <f t="shared" si="4"/>
        <v>0</v>
      </c>
      <c r="R24" s="1"/>
      <c r="S24" s="1"/>
      <c r="T24" s="25">
        <f t="shared" si="5"/>
        <v>0</v>
      </c>
      <c r="U24" s="1"/>
      <c r="V24" s="1"/>
      <c r="W24" s="25">
        <f t="shared" si="6"/>
        <v>0</v>
      </c>
      <c r="X24" s="26"/>
      <c r="Y24" s="5" t="s">
        <v>26</v>
      </c>
      <c r="Z24" s="28" t="str">
        <f t="shared" si="13"/>
        <v/>
      </c>
      <c r="AA24" s="3">
        <v>7.5</v>
      </c>
      <c r="AB24" s="30">
        <f t="shared" si="7"/>
        <v>0</v>
      </c>
      <c r="AC24" s="31">
        <f t="shared" si="10"/>
        <v>0</v>
      </c>
      <c r="AD24" s="31">
        <f t="shared" si="11"/>
        <v>0</v>
      </c>
      <c r="AE24" s="31">
        <f t="shared" si="8"/>
        <v>0</v>
      </c>
      <c r="AF24" s="32">
        <f t="shared" si="12"/>
        <v>0</v>
      </c>
    </row>
    <row r="25" spans="1:32" ht="20.25" customHeight="1" x14ac:dyDescent="0.3">
      <c r="A25" s="4"/>
      <c r="B25" s="23"/>
      <c r="C25" s="1"/>
      <c r="D25" s="1"/>
      <c r="E25" s="25">
        <f t="shared" si="0"/>
        <v>0</v>
      </c>
      <c r="F25" s="1"/>
      <c r="G25" s="1"/>
      <c r="H25" s="25">
        <f t="shared" si="1"/>
        <v>0</v>
      </c>
      <c r="I25" s="1"/>
      <c r="J25" s="1"/>
      <c r="K25" s="25">
        <f t="shared" si="2"/>
        <v>0</v>
      </c>
      <c r="L25" s="1"/>
      <c r="M25" s="1"/>
      <c r="N25" s="25">
        <f t="shared" si="3"/>
        <v>0</v>
      </c>
      <c r="O25" s="1"/>
      <c r="P25" s="1"/>
      <c r="Q25" s="25">
        <f t="shared" si="4"/>
        <v>0</v>
      </c>
      <c r="R25" s="1"/>
      <c r="S25" s="1"/>
      <c r="T25" s="25">
        <f t="shared" si="5"/>
        <v>0</v>
      </c>
      <c r="U25" s="1"/>
      <c r="V25" s="1"/>
      <c r="W25" s="25">
        <f t="shared" si="6"/>
        <v>0</v>
      </c>
      <c r="X25" s="26"/>
      <c r="Y25" s="5" t="s">
        <v>26</v>
      </c>
      <c r="Z25" s="28" t="str">
        <f t="shared" si="13"/>
        <v/>
      </c>
      <c r="AA25" s="3">
        <v>7.5</v>
      </c>
      <c r="AB25" s="30">
        <f t="shared" si="7"/>
        <v>0</v>
      </c>
      <c r="AC25" s="31">
        <f t="shared" si="10"/>
        <v>0</v>
      </c>
      <c r="AD25" s="31">
        <f t="shared" si="11"/>
        <v>0</v>
      </c>
      <c r="AE25" s="31">
        <f t="shared" si="8"/>
        <v>0</v>
      </c>
      <c r="AF25" s="32">
        <f t="shared" si="12"/>
        <v>0</v>
      </c>
    </row>
    <row r="26" spans="1:32" ht="20.25" customHeight="1" x14ac:dyDescent="0.3">
      <c r="A26" s="4"/>
      <c r="B26" s="23"/>
      <c r="C26" s="1"/>
      <c r="D26" s="1"/>
      <c r="E26" s="25">
        <f t="shared" si="0"/>
        <v>0</v>
      </c>
      <c r="F26" s="1"/>
      <c r="G26" s="1"/>
      <c r="H26" s="25">
        <f t="shared" si="1"/>
        <v>0</v>
      </c>
      <c r="I26" s="1"/>
      <c r="J26" s="1"/>
      <c r="K26" s="25">
        <f t="shared" si="2"/>
        <v>0</v>
      </c>
      <c r="L26" s="1"/>
      <c r="M26" s="1"/>
      <c r="N26" s="25">
        <f t="shared" si="3"/>
        <v>0</v>
      </c>
      <c r="O26" s="1"/>
      <c r="P26" s="1"/>
      <c r="Q26" s="25">
        <f t="shared" si="4"/>
        <v>0</v>
      </c>
      <c r="R26" s="1"/>
      <c r="S26" s="1"/>
      <c r="T26" s="25">
        <f t="shared" si="5"/>
        <v>0</v>
      </c>
      <c r="U26" s="1"/>
      <c r="V26" s="1"/>
      <c r="W26" s="25">
        <f t="shared" si="6"/>
        <v>0</v>
      </c>
      <c r="X26" s="26"/>
      <c r="Y26" s="5" t="s">
        <v>26</v>
      </c>
      <c r="Z26" s="28" t="str">
        <f t="shared" si="13"/>
        <v/>
      </c>
      <c r="AA26" s="3">
        <v>7.5</v>
      </c>
      <c r="AB26" s="30">
        <f t="shared" si="7"/>
        <v>0</v>
      </c>
      <c r="AC26" s="31">
        <f t="shared" si="10"/>
        <v>0</v>
      </c>
      <c r="AD26" s="31">
        <f t="shared" si="11"/>
        <v>0</v>
      </c>
      <c r="AE26" s="31">
        <f t="shared" si="8"/>
        <v>0</v>
      </c>
      <c r="AF26" s="32">
        <f t="shared" si="12"/>
        <v>0</v>
      </c>
    </row>
    <row r="27" spans="1:32" ht="6.75" customHeight="1" x14ac:dyDescent="0.3">
      <c r="A27" s="16"/>
      <c r="B27" s="2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34"/>
      <c r="O27" s="16"/>
      <c r="P27" s="16"/>
      <c r="Q27" s="16"/>
      <c r="R27" s="16"/>
      <c r="S27" s="16"/>
      <c r="T27" s="16"/>
      <c r="U27" s="16"/>
      <c r="V27" s="16"/>
      <c r="W27" s="16"/>
      <c r="X27" s="26"/>
      <c r="Y27" s="35"/>
      <c r="Z27" s="36"/>
      <c r="AA27" s="37"/>
      <c r="AB27" s="16"/>
      <c r="AC27" s="38"/>
      <c r="AD27" s="16"/>
      <c r="AE27" s="16"/>
      <c r="AF27" s="16"/>
    </row>
    <row r="28" spans="1:32" ht="15.6" x14ac:dyDescent="0.3">
      <c r="H28" s="16"/>
      <c r="Z28" s="39"/>
      <c r="AA28" s="65" t="s">
        <v>10</v>
      </c>
      <c r="AB28" s="65"/>
      <c r="AC28" s="40">
        <f>SUM(AC7:AC26)</f>
        <v>2049.75</v>
      </c>
      <c r="AD28" s="40">
        <f t="shared" ref="AD28:AF28" si="14">SUM(AD7:AD26)</f>
        <v>166.25550000000001</v>
      </c>
      <c r="AE28" s="40">
        <f t="shared" si="14"/>
        <v>43.492500000000007</v>
      </c>
      <c r="AF28" s="41">
        <f t="shared" si="14"/>
        <v>2259.498</v>
      </c>
    </row>
    <row r="31" spans="1:32" x14ac:dyDescent="0.3">
      <c r="Z31" s="42">
        <v>169</v>
      </c>
      <c r="AA31" s="57" t="s">
        <v>13</v>
      </c>
      <c r="AB31" s="58"/>
      <c r="AC31" s="58"/>
      <c r="AD31" s="69"/>
      <c r="AE31" s="69"/>
      <c r="AF31" s="69"/>
    </row>
    <row r="32" spans="1:32" x14ac:dyDescent="0.3">
      <c r="Z32" s="43">
        <v>0.13800000000000001</v>
      </c>
      <c r="AA32" s="57" t="s">
        <v>14</v>
      </c>
      <c r="AB32" s="58"/>
      <c r="AC32" s="58"/>
      <c r="AD32" s="69"/>
      <c r="AE32" s="69"/>
      <c r="AF32" s="69"/>
    </row>
    <row r="33" spans="26:32" x14ac:dyDescent="0.3">
      <c r="Z33" s="43">
        <v>0.03</v>
      </c>
      <c r="AA33" s="66" t="s">
        <v>16</v>
      </c>
      <c r="AB33" s="67"/>
      <c r="AC33" s="67"/>
      <c r="AD33" s="69"/>
      <c r="AE33" s="69"/>
      <c r="AF33" s="69"/>
    </row>
    <row r="34" spans="26:32" x14ac:dyDescent="0.3">
      <c r="Z34" s="44">
        <v>192</v>
      </c>
      <c r="AA34" s="66" t="s">
        <v>17</v>
      </c>
      <c r="AB34" s="67"/>
      <c r="AC34" s="67"/>
      <c r="AD34" s="69"/>
      <c r="AE34" s="69"/>
      <c r="AF34" s="69"/>
    </row>
    <row r="35" spans="26:32" x14ac:dyDescent="0.3">
      <c r="Z35" s="44">
        <v>120</v>
      </c>
      <c r="AA35" s="66" t="s">
        <v>15</v>
      </c>
      <c r="AB35" s="67"/>
      <c r="AC35" s="67"/>
    </row>
    <row r="36" spans="26:32" x14ac:dyDescent="0.3">
      <c r="Z36" s="45">
        <v>0.1207</v>
      </c>
      <c r="AA36" s="57" t="s">
        <v>12</v>
      </c>
      <c r="AB36" s="58"/>
      <c r="AC36" s="58"/>
      <c r="AD36" s="68" t="s">
        <v>24</v>
      </c>
      <c r="AE36" s="68"/>
      <c r="AF36" s="68"/>
    </row>
  </sheetData>
  <sheetProtection selectLockedCells="1"/>
  <mergeCells count="28">
    <mergeCell ref="B2:W2"/>
    <mergeCell ref="Z2:AA2"/>
    <mergeCell ref="AB2:AC2"/>
    <mergeCell ref="L4:M4"/>
    <mergeCell ref="O4:P4"/>
    <mergeCell ref="Y4:Z6"/>
    <mergeCell ref="R4:S4"/>
    <mergeCell ref="U4:V4"/>
    <mergeCell ref="C4:D4"/>
    <mergeCell ref="F4:G4"/>
    <mergeCell ref="I4:J4"/>
    <mergeCell ref="AF4:AF6"/>
    <mergeCell ref="AA33:AC33"/>
    <mergeCell ref="AA32:AC32"/>
    <mergeCell ref="AA31:AC31"/>
    <mergeCell ref="Z3:AA3"/>
    <mergeCell ref="AC4:AC6"/>
    <mergeCell ref="AB4:AB6"/>
    <mergeCell ref="AD3:AE3"/>
    <mergeCell ref="AA4:AA6"/>
    <mergeCell ref="AD4:AD6"/>
    <mergeCell ref="AE4:AE6"/>
    <mergeCell ref="AD36:AF36"/>
    <mergeCell ref="AA36:AC36"/>
    <mergeCell ref="AA35:AC35"/>
    <mergeCell ref="AA34:AC34"/>
    <mergeCell ref="AA28:AB28"/>
    <mergeCell ref="AD31:AF34"/>
  </mergeCells>
  <conditionalFormatting sqref="AB3">
    <cfRule type="cellIs" dxfId="3" priority="6" operator="greaterThan">
      <formula>$AF$2</formula>
    </cfRule>
  </conditionalFormatting>
  <conditionalFormatting sqref="AF3">
    <cfRule type="cellIs" dxfId="2" priority="3" operator="greaterThan">
      <formula>$AF$2</formula>
    </cfRule>
  </conditionalFormatting>
  <conditionalFormatting sqref="E7:E26 H7:H26 K7:K26 N7:N26 Q7:Q26 T7:T26 W7:W26">
    <cfRule type="cellIs" dxfId="1" priority="2" operator="greaterThan">
      <formula>12</formula>
    </cfRule>
  </conditionalFormatting>
  <conditionalFormatting sqref="Z7:Z26">
    <cfRule type="cellIs" dxfId="0" priority="1" operator="equal">
      <formula>0</formula>
    </cfRule>
  </conditionalFormatting>
  <dataValidations count="2">
    <dataValidation type="time" allowBlank="1" showInputMessage="1" showErrorMessage="1" sqref="C7:D26 F7:G26 O7:P26 R7:S26 U7:V26 I7:J26 L7:M26" xr:uid="{59D80489-A3AB-4EBC-ABC6-96B5D919F2AE}">
      <formula1>0</formula1>
      <formula2>0.999305555555556</formula2>
    </dataValidation>
    <dataValidation type="list" showInputMessage="1" showErrorMessage="1" sqref="Y7:Y26" xr:uid="{6227C034-4B52-4F9C-9ABB-5A485057FF78}">
      <formula1>$AH$7:$AH$8</formula1>
    </dataValidation>
  </dataValidations>
  <pageMargins left="0.7" right="0.7" top="0.75" bottom="0.75" header="0.3" footer="0.3"/>
  <pageSetup paperSize="9" scale="74" orientation="landscape" horizontalDpi="300" verticalDpi="300" r:id="rId1"/>
  <ignoredErrors>
    <ignoredError sqref="AD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FULL ROTA</vt:lpstr>
      <vt:lpstr>'FULL ROTA'!Print_Area</vt:lpstr>
      <vt:lpstr>INSTRUCTIONS!Print_Area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2020-07-22T13:09:35Z</dcterms:modified>
</cp:coreProperties>
</file>